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01"/>
  <workbookPr autoCompressPictures="0"/>
  <mc:AlternateContent xmlns:mc="http://schemas.openxmlformats.org/markup-compatibility/2006">
    <mc:Choice Requires="x15">
      <x15ac:absPath xmlns:x15ac="http://schemas.microsoft.com/office/spreadsheetml/2010/11/ac" url="https://usdedeop-my.sharepoint.com/personal/stephanie_miller_ed_gov/Documents/Migrated/CRDC/CRDC 2017-2018/National &amp; State Estimates/Tables/Discipline and Harassment/"/>
    </mc:Choice>
  </mc:AlternateContent>
  <xr:revisionPtr revIDLastSave="3" documentId="13_ncr:1_{7A694759-66A6-48FC-A20A-102EBE9FB967}" xr6:coauthVersionLast="46" xr6:coauthVersionMax="46" xr10:uidLastSave="{EF20CC4C-BE75-41CB-B667-0CC4DC93549D}"/>
  <bookViews>
    <workbookView xWindow="-120" yWindow="-120" windowWidth="29040" windowHeight="15840" tabRatio="691" xr2:uid="{00000000-000D-0000-FFFF-FFFF00000000}"/>
  </bookViews>
  <sheets>
    <sheet name="Total" sheetId="56" r:id="rId1"/>
    <sheet name="Male" sheetId="57" r:id="rId2"/>
    <sheet name="Female" sheetId="58" r:id="rId3"/>
  </sheets>
  <definedNames>
    <definedName name="_S351">#REF!</definedName>
    <definedName name="_S352">#REF!</definedName>
    <definedName name="_S353">#REF!</definedName>
    <definedName name="_S3534">#REF!</definedName>
    <definedName name="_S354">#REF!</definedName>
    <definedName name="_S355">#REF!</definedName>
    <definedName name="_S3556">#REF!</definedName>
    <definedName name="_S356">#REF!</definedName>
    <definedName name="_S357">#REF!</definedName>
    <definedName name="_S358">#REF!</definedName>
    <definedName name="_S359">#REF!</definedName>
    <definedName name="Enroll_Summary">#REF!</definedName>
    <definedName name="Enroll_Summary_1">#REF!</definedName>
    <definedName name="Enroll_Summary_2">#REF!</definedName>
    <definedName name="Enroll_Summary_3">#REF!</definedName>
    <definedName name="Enroll_Summary_34">#REF!</definedName>
    <definedName name="Enroll_Summary_34_56">#REF!</definedName>
    <definedName name="Enroll_Summary_4">#REF!</definedName>
    <definedName name="Enroll_Summary_5">#REF!</definedName>
    <definedName name="Enroll_Summary_56">#REF!</definedName>
    <definedName name="Enroll_Summary_6">#REF!</definedName>
    <definedName name="Enroll_Summary_7">#REF!</definedName>
    <definedName name="Enroll_Summary_8">#REF!</definedName>
    <definedName name="Enroll_Summary_9">#REF!</definedName>
    <definedName name="Exc_Schools_34_56">#REF!</definedName>
    <definedName name="Exc_Summary_34_56">#REF!</definedName>
    <definedName name="Excluded_Schools">#REF!</definedName>
    <definedName name="Excluded_Summary">#REF!</definedName>
    <definedName name="Incompletes">#REF!</definedName>
    <definedName name="Incompletes_0035">#REF!</definedName>
    <definedName name="Incompletes_0036">#REF!</definedName>
    <definedName name="Incompletes_LEA_0035">#REF!</definedName>
    <definedName name="Incompletes_LEA_0036">#REF!</definedName>
    <definedName name="S351_F">#REF!</definedName>
    <definedName name="S351_M">#REF!</definedName>
    <definedName name="S351_T">#REF!</definedName>
    <definedName name="S352_F">#REF!</definedName>
    <definedName name="S352_M">#REF!</definedName>
    <definedName name="S352_T">#REF!</definedName>
    <definedName name="S353_F">#REF!</definedName>
    <definedName name="S353_M">#REF!</definedName>
    <definedName name="S353_T">#REF!</definedName>
    <definedName name="S3534_F">#REF!</definedName>
    <definedName name="S3534_M">#REF!</definedName>
    <definedName name="S3534_T">#REF!</definedName>
    <definedName name="S354_F">#REF!</definedName>
    <definedName name="S354_M">#REF!</definedName>
    <definedName name="S354_T">#REF!</definedName>
    <definedName name="S355_F">#REF!</definedName>
    <definedName name="S355_M">#REF!</definedName>
    <definedName name="S355_T">#REF!</definedName>
    <definedName name="S3556_F">#REF!</definedName>
    <definedName name="S3556_M">#REF!</definedName>
    <definedName name="S3556_T">#REF!</definedName>
    <definedName name="S356_F">#REF!</definedName>
    <definedName name="S356_M">#REF!</definedName>
    <definedName name="S356_T">#REF!</definedName>
    <definedName name="S357_F">#REF!</definedName>
    <definedName name="S357_M">#REF!</definedName>
    <definedName name="S357_T">#REF!</definedName>
    <definedName name="S358_F">#REF!</definedName>
    <definedName name="S358_M">#REF!</definedName>
    <definedName name="S358_T">#REF!</definedName>
    <definedName name="S359_F">#REF!</definedName>
    <definedName name="S359_M">#REF!</definedName>
    <definedName name="S359_T">#REF!</definedName>
    <definedName name="SCH_351_Female">#REF!</definedName>
    <definedName name="SCH_351_Male">#REF!</definedName>
    <definedName name="SCH_351_Total">#REF!</definedName>
    <definedName name="SCH_352_Female">#REF!</definedName>
    <definedName name="SCH_352_Male">#REF!</definedName>
    <definedName name="SCH_352_Total">#REF!</definedName>
    <definedName name="SCH_353_Female">#REF!</definedName>
    <definedName name="SCH_353_Male">#REF!</definedName>
    <definedName name="SCH_353_Total">#REF!</definedName>
    <definedName name="SCH_3534_Female">#REF!</definedName>
    <definedName name="SCH_3534_Male">#REF!</definedName>
    <definedName name="SCH_3534_Total">#REF!</definedName>
    <definedName name="SCH_354_Female">#REF!</definedName>
    <definedName name="SCH_354_Male">#REF!</definedName>
    <definedName name="SCH_354_Total">#REF!</definedName>
    <definedName name="SCH_355_Female">#REF!</definedName>
    <definedName name="SCH_355_Male">#REF!</definedName>
    <definedName name="SCH_355_Total">#REF!</definedName>
    <definedName name="SCH_3556_Female">#REF!</definedName>
    <definedName name="SCH_3556_Male">#REF!</definedName>
    <definedName name="SCH_3556_Total">#REF!</definedName>
    <definedName name="SCH_356_Female">#REF!</definedName>
    <definedName name="SCH_356_Male">#REF!</definedName>
    <definedName name="SCH_356_Total">#REF!</definedName>
    <definedName name="SCH_357_Female">#REF!</definedName>
    <definedName name="SCH_357_Male">#REF!</definedName>
    <definedName name="SCH_357_Total">#REF!</definedName>
    <definedName name="SCH_358_Female">#REF!</definedName>
    <definedName name="SCH_358_Male">#REF!</definedName>
    <definedName name="SCH_358_Total">#REF!</definedName>
    <definedName name="SCH_359_Female">#REF!</definedName>
    <definedName name="SCH_359_Male">#REF!</definedName>
    <definedName name="SCH_359_Total">#REF!</definedName>
    <definedName name="SCH_361_Female">#REF!</definedName>
    <definedName name="SCH_361_Male">#REF!</definedName>
    <definedName name="SCH_361_Total">Total!$A$6:$Y$59</definedName>
    <definedName name="SCH_362_Female">#REF!</definedName>
    <definedName name="SCH_362_Male">#REF!</definedName>
    <definedName name="SCH_362_Total">#REF!</definedName>
    <definedName name="SCH_363_Female">#REF!</definedName>
    <definedName name="SCH_363_Male">#REF!</definedName>
    <definedName name="SCH_363_Total">#REF!</definedName>
    <definedName name="SCH_3634_Female">#REF!</definedName>
    <definedName name="SCH_3634_Male">#REF!</definedName>
    <definedName name="SCH_3634_Total">#REF!</definedName>
    <definedName name="SCH_364_Female">#REF!</definedName>
    <definedName name="SCH_364_Male">#REF!</definedName>
    <definedName name="SCH_364_Total">#REF!</definedName>
    <definedName name="SCH_365_Female">#REF!</definedName>
    <definedName name="SCH_365_Male">#REF!</definedName>
    <definedName name="SCH_365_Total">#REF!</definedName>
    <definedName name="SCH_3656_Female">#REF!</definedName>
    <definedName name="SCH_3656_Male">#REF!</definedName>
    <definedName name="SCH_3656_Total">#REF!</definedName>
    <definedName name="SCH_366_Female">#REF!</definedName>
    <definedName name="SCH_366_Male">#REF!</definedName>
    <definedName name="SCH_366_Total">#REF!</definedName>
    <definedName name="SCH_367_Female">#REF!</definedName>
    <definedName name="SCH_367_Male">#REF!</definedName>
    <definedName name="SCH_367_Total">#REF!</definedName>
    <definedName name="SCH_368_Female">#REF!</definedName>
    <definedName name="SCH_368_Male">#REF!</definedName>
    <definedName name="SCH_368_Total">#REF!</definedName>
    <definedName name="SCH_369_Female">#REF!</definedName>
    <definedName name="SCH_369_Male">#REF!</definedName>
    <definedName name="SCH_369_Tota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66" i="58" l="1"/>
  <c r="A1" i="58"/>
  <c r="B66" i="57"/>
  <c r="A1" i="57"/>
  <c r="B66" i="56"/>
  <c r="A1" i="56"/>
  <c r="B2" i="56" l="1"/>
  <c r="B2" i="58"/>
  <c r="B2" i="57"/>
  <c r="H70" i="58" l="1"/>
  <c r="F70" i="58"/>
  <c r="D70" i="58"/>
  <c r="C70" i="58"/>
  <c r="B65" i="58" s="1"/>
  <c r="H70" i="57"/>
  <c r="F70" i="57"/>
  <c r="D70" i="57"/>
  <c r="C70" i="57"/>
  <c r="B65" i="57" s="1"/>
  <c r="C70" i="56" l="1"/>
  <c r="D70" i="56"/>
  <c r="F70" i="56"/>
  <c r="H70" i="56"/>
  <c r="B65" i="56" l="1"/>
</calcChain>
</file>

<file path=xl/sharedStrings.xml><?xml version="1.0" encoding="utf-8"?>
<sst xmlns="http://schemas.openxmlformats.org/spreadsheetml/2006/main" count="453" uniqueCount="80">
  <si>
    <t>State</t>
  </si>
  <si>
    <t>Corporal punishment</t>
  </si>
  <si>
    <t>Students With Disabilities Served Only Under Section 504</t>
  </si>
  <si>
    <t>Students  With Disabilities Served Under  IDEA</t>
  </si>
  <si>
    <t xml:space="preserve">Percent of Schools Reporting </t>
  </si>
  <si>
    <t>American Indian or
Alaska Native</t>
  </si>
  <si>
    <t>Asian</t>
  </si>
  <si>
    <t>Hispanic or Latino of any race</t>
  </si>
  <si>
    <t>Black or African American</t>
  </si>
  <si>
    <t>White</t>
  </si>
  <si>
    <t>Native Hawaiian or Other Pacific Islander</t>
  </si>
  <si>
    <t>Two or more races</t>
  </si>
  <si>
    <t>Number</t>
  </si>
  <si>
    <r>
      <t>Percent</t>
    </r>
    <r>
      <rPr>
        <b/>
        <vertAlign val="superscript"/>
        <sz val="10"/>
        <rFont val="Arial"/>
        <family val="2"/>
      </rPr>
      <t>2</t>
    </r>
  </si>
  <si>
    <t>Percent </t>
  </si>
  <si>
    <t>Referral to law enforcement</t>
  </si>
  <si>
    <t>Alaska</t>
  </si>
  <si>
    <t>Alabama</t>
  </si>
  <si>
    <t>Arkansas</t>
  </si>
  <si>
    <t>Arizona</t>
  </si>
  <si>
    <t>California</t>
  </si>
  <si>
    <t>Colorado</t>
  </si>
  <si>
    <t>Connecticut</t>
  </si>
  <si>
    <t>District of Columbia</t>
  </si>
  <si>
    <t>Delaware</t>
  </si>
  <si>
    <t>Florida</t>
  </si>
  <si>
    <t>Georgia</t>
  </si>
  <si>
    <t>Hawaii</t>
  </si>
  <si>
    <t>Iowa</t>
  </si>
  <si>
    <t>Idaho</t>
  </si>
  <si>
    <t>Illinois</t>
  </si>
  <si>
    <t>Indiana</t>
  </si>
  <si>
    <t>Kansas</t>
  </si>
  <si>
    <t>Kentucky</t>
  </si>
  <si>
    <t>Louisiana</t>
  </si>
  <si>
    <t>Massachusetts</t>
  </si>
  <si>
    <t>Maryland</t>
  </si>
  <si>
    <t>Maine</t>
  </si>
  <si>
    <t>Michigan</t>
  </si>
  <si>
    <t>Minnesota</t>
  </si>
  <si>
    <t>Missouri</t>
  </si>
  <si>
    <t>Mississippi</t>
  </si>
  <si>
    <t>Montana</t>
  </si>
  <si>
    <t>North Carolina</t>
  </si>
  <si>
    <t>North Dakota</t>
  </si>
  <si>
    <t>Nebraska</t>
  </si>
  <si>
    <t>New Hampshire</t>
  </si>
  <si>
    <t>New Jersey</t>
  </si>
  <si>
    <t>New Mexico</t>
  </si>
  <si>
    <t>Nevada</t>
  </si>
  <si>
    <t>New York</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</si>
  <si>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</si>
  <si>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</si>
  <si>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</si>
  <si>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</si>
  <si>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</si>
  <si>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</si>
  <si>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</si>
  <si>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</si>
  <si>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</si>
  <si>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</si>
  <si>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</si>
  <si>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</si>
  <si>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</si>
  <si>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</si>
  <si>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</si>
  <si>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</si>
  <si>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Number of Schools</t>
  </si>
  <si>
    <t>Total Students</t>
  </si>
  <si>
    <t>English Language Learners</t>
  </si>
  <si>
    <r>
      <rPr>
        <vertAlign val="superscript"/>
        <sz val="10"/>
        <rFont val="Arial"/>
        <family val="2"/>
      </rPr>
      <t>1</t>
    </r>
    <r>
      <rPr>
        <sz val="10"/>
        <rFont val="Arial"/>
        <family val="2"/>
      </rPr>
      <t xml:space="preserve"> Data by race/ethnicity were collected only for students with and without disabilities served under the Individuals with Disabilities Education Act (IDEA), but not for students with disabilities served solely under Section 504 of the Rehabilitation Act of 1973.</t>
    </r>
  </si>
  <si>
    <t xml:space="preserve">  Percentages reflect the race/ethnic composition of students with and without disabilities served under IDEA.</t>
  </si>
  <si>
    <r>
      <rPr>
        <vertAlign val="superscript"/>
        <sz val="10"/>
        <rFont val="Arial"/>
        <family val="2"/>
      </rPr>
      <t>2</t>
    </r>
    <r>
      <rPr>
        <sz val="10"/>
        <rFont val="Arial"/>
        <family val="2"/>
      </rPr>
      <t xml:space="preserve"> Percentage over all public school students with and without disabilities (both students with disabilities served under IDEA and students with disabilities served solely under Section 504).</t>
    </r>
  </si>
  <si>
    <t>50 states, District of Columbia, and Puerto Rico</t>
  </si>
  <si>
    <t>Puerto Rico</t>
  </si>
  <si>
    <t>SOURCE: U.S. Department of Education, Office for Civil Rights, Civil Rights Data Collection, 2017-18, available at http://ocrdata.ed.gov.</t>
  </si>
  <si>
    <t xml:space="preserve">            Data reported in this table represent 99.9% of responding schools.</t>
  </si>
  <si>
    <t>#</t>
  </si>
  <si>
    <t># Rounds to zero.</t>
  </si>
  <si>
    <r>
      <t>Race/Ethnicity of Students without Disabilities and with Disabilities Served Under IDEA</t>
    </r>
    <r>
      <rPr>
        <b/>
        <vertAlign val="superscript"/>
        <sz val="10"/>
        <rFont val="Arial"/>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</si>
</sst>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_)"/>
    <numFmt numFmtId="165" formatCode="#,##0.0_)"/>
    <numFmt numFmtId="166" formatCode="0.0"/>
  </numFmts>
  <fonts count="20" x14ac:knownFonts="1">
    <font>
      <sz val="11"/>
      <color theme="1"/>
      <name val="Calibri"/>
      <family val="2"/>
      <scheme val="minor"/>
    </font>
    <font>
      <sz val="10"/>
      <color theme="1"/>
      <name val="Arial Narrow"/>
      <family val="2"/>
    </font>
    <font>
      <u/>
      <sz val="11"/>
      <color theme="10"/>
      <name val="Calibri"/>
      <family val="2"/>
      <scheme val="minor"/>
    </font>
    <font>
      <u/>
      <sz val="11"/>
      <color theme="11"/>
      <name val="Calibri"/>
      <family val="2"/>
      <scheme val="minor"/>
    </font>
    <font>
      <sz val="11"/>
      <color theme="1"/>
      <name val="Calibri"/>
      <family val="2"/>
      <scheme val="minor"/>
    </font>
    <font>
      <sz val="10"/>
      <name val="MS Sans Serif"/>
      <family val="2"/>
    </font>
    <font>
      <sz val="11"/>
      <color theme="0"/>
      <name val="Arial"/>
      <family val="2"/>
    </font>
    <font>
      <sz val="11"/>
      <name val="Arial"/>
      <family val="2"/>
    </font>
    <font>
      <sz val="14"/>
      <color theme="0"/>
      <name val="Arial"/>
      <family val="2"/>
    </font>
    <font>
      <sz val="14"/>
      <name val="Arial"/>
      <family val="2"/>
    </font>
    <font>
      <b/>
      <sz val="11"/>
      <name val="Arial"/>
      <family val="2"/>
    </font>
    <font>
      <sz val="10"/>
      <color theme="0"/>
      <name val="Arial"/>
      <family val="2"/>
    </font>
    <font>
      <b/>
      <sz val="10"/>
      <name val="Arial"/>
      <family val="2"/>
    </font>
    <font>
      <sz val="10"/>
      <name val="Arial"/>
      <family val="2"/>
    </font>
    <font>
      <b/>
      <sz val="10"/>
      <color theme="0"/>
      <name val="Arial"/>
      <family val="2"/>
    </font>
    <font>
      <sz val="10"/>
      <color theme="1"/>
      <name val="Arial"/>
      <family val="2"/>
    </font>
    <font>
      <b/>
      <vertAlign val="superscript"/>
      <sz val="10"/>
      <name val="Arial"/>
      <family val="2"/>
    </font>
    <font>
      <sz val="8"/>
      <name val="Calibri"/>
      <family val="2"/>
      <scheme val="minor"/>
    </font>
    <font>
      <b/>
      <sz val="14"/>
      <color rgb="FF333399"/>
      <name val="Arial"/>
      <family val="2"/>
    </font>
    <font>
      <vertAlign val="superscript"/>
      <sz val="10"/>
      <name val="Arial"/>
      <family val="2"/>
    </font>
  </fonts>
  <fills count="5">
    <fill>
      <patternFill patternType="none"/>
    </fill>
    <fill>
      <patternFill patternType="gray125"/>
    </fill>
    <fill>
      <patternFill patternType="solid">
        <fgColor theme="0"/>
        <bgColor indexed="64"/>
      </patternFill>
    </fill>
    <fill>
      <patternFill patternType="solid">
        <fgColor theme="0" tint="-4.9958800012207406E-2"/>
        <bgColor indexed="64"/>
      </patternFill>
    </fill>
    <fill>
      <patternFill patternType="solid">
        <fgColor theme="0" tint="-4.9989318521683403E-2"/>
        <bgColor indexed="64"/>
      </patternFill>
    </fill>
  </fills>
  <borders count="32">
    <border>
      <left/>
      <right/>
      <top/>
      <bottom/>
      <diagonal/>
    </border>
    <border>
      <left style="thin">
        <color auto="1"/>
      </left>
      <right/>
      <top/>
      <bottom/>
      <diagonal/>
    </border>
    <border>
      <left/>
      <right/>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hair">
        <color auto="1"/>
      </right>
      <top style="medium">
        <color auto="1"/>
      </top>
      <bottom/>
      <diagonal/>
    </border>
    <border>
      <left style="hair">
        <color auto="1"/>
      </left>
      <right/>
      <top style="medium">
        <color auto="1"/>
      </top>
      <bottom/>
      <diagonal/>
    </border>
    <border>
      <left/>
      <right style="thin">
        <color auto="1"/>
      </right>
      <top/>
      <bottom/>
      <diagonal/>
    </border>
    <border>
      <left style="thin">
        <color auto="1"/>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hair">
        <color auto="1"/>
      </right>
      <top style="thin">
        <color auto="1"/>
      </top>
      <bottom style="thin">
        <color auto="1"/>
      </bottom>
      <diagonal/>
    </border>
    <border>
      <left/>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bottom/>
      <diagonal/>
    </border>
    <border>
      <left style="hair">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hair">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bottom style="medium">
        <color auto="1"/>
      </bottom>
      <diagonal/>
    </border>
    <border>
      <left style="hair">
        <color auto="1"/>
      </left>
      <right/>
      <top/>
      <bottom style="medium">
        <color auto="1"/>
      </bottom>
      <diagonal/>
    </border>
    <border>
      <left/>
      <right/>
      <top style="medium">
        <color auto="1"/>
      </top>
      <bottom/>
      <diagonal/>
    </border>
    <border>
      <left/>
      <right style="hair">
        <color auto="1"/>
      </right>
      <top/>
      <bottom/>
      <diagonal/>
    </border>
    <border>
      <left/>
      <right style="hair">
        <color auto="1"/>
      </right>
      <top/>
      <bottom style="medium">
        <color auto="1"/>
      </bottom>
      <diagonal/>
    </border>
  </borders>
  <cellStyleXfs count="82">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5" fillId="0" borderId="0"/>
    <xf numFmtId="0" fontId="5" fillId="0" borderId="0"/>
    <xf numFmtId="0" fontId="4"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1" fillId="0" borderId="0"/>
  </cellStyleXfs>
  <cellXfs count="106">
    <xf numFmtId="0" fontId="0" fillId="0" borderId="0" xfId="0"/>
    <xf numFmtId="0" fontId="6" fillId="0" borderId="0" xfId="35" applyFont="1"/>
    <xf numFmtId="0" fontId="7" fillId="0" borderId="0" xfId="33" applyFont="1" applyFill="1"/>
    <xf numFmtId="1" fontId="7" fillId="0" borderId="0" xfId="36" applyNumberFormat="1" applyFont="1" applyAlignment="1">
      <alignment wrapText="1"/>
    </xf>
    <xf numFmtId="1" fontId="7" fillId="0" borderId="0" xfId="36" applyNumberFormat="1" applyFont="1" applyBorder="1" applyAlignment="1">
      <alignment wrapText="1"/>
    </xf>
    <xf numFmtId="0" fontId="7" fillId="0" borderId="0" xfId="35" applyFont="1" applyBorder="1"/>
    <xf numFmtId="0" fontId="7" fillId="0" borderId="0" xfId="35" applyFont="1"/>
    <xf numFmtId="0" fontId="8" fillId="0" borderId="0" xfId="35" applyFont="1" applyAlignment="1">
      <alignment horizontal="left"/>
    </xf>
    <xf numFmtId="0" fontId="9" fillId="0" borderId="0" xfId="35" applyFont="1" applyAlignment="1">
      <alignment horizontal="left"/>
    </xf>
    <xf numFmtId="0" fontId="10" fillId="0" borderId="2" xfId="36" applyFont="1" applyBorder="1"/>
    <xf numFmtId="1" fontId="7" fillId="0" borderId="2" xfId="36" applyNumberFormat="1" applyFont="1" applyBorder="1" applyAlignment="1">
      <alignment wrapText="1"/>
    </xf>
    <xf numFmtId="0" fontId="11" fillId="0" borderId="0" xfId="35" applyFont="1" applyFill="1" applyAlignment="1"/>
    <xf numFmtId="0" fontId="13" fillId="0" borderId="0" xfId="35" applyFont="1" applyFill="1" applyAlignment="1"/>
    <xf numFmtId="0" fontId="12" fillId="0" borderId="22" xfId="34" applyFont="1" applyFill="1" applyBorder="1" applyAlignment="1"/>
    <xf numFmtId="1" fontId="12" fillId="0" borderId="23" xfId="34" applyNumberFormat="1" applyFont="1" applyFill="1" applyBorder="1" applyAlignment="1">
      <alignment horizontal="right" wrapText="1"/>
    </xf>
    <xf numFmtId="1" fontId="12" fillId="0" borderId="24" xfId="34" applyNumberFormat="1" applyFont="1" applyFill="1" applyBorder="1" applyAlignment="1">
      <alignment horizontal="right" wrapText="1"/>
    </xf>
    <xf numFmtId="1" fontId="12" fillId="0" borderId="22" xfId="34" applyNumberFormat="1" applyFont="1" applyFill="1" applyBorder="1" applyAlignment="1">
      <alignment horizontal="right" wrapText="1"/>
    </xf>
    <xf numFmtId="1" fontId="12" fillId="0" borderId="25" xfId="0" applyNumberFormat="1" applyFont="1" applyBorder="1" applyAlignment="1">
      <alignment horizontal="right" wrapText="1"/>
    </xf>
    <xf numFmtId="1" fontId="12" fillId="0" borderId="2" xfId="34" applyNumberFormat="1" applyFont="1" applyFill="1" applyBorder="1" applyAlignment="1">
      <alignment horizontal="right" wrapText="1"/>
    </xf>
    <xf numFmtId="1" fontId="12" fillId="0" borderId="26" xfId="0" applyNumberFormat="1" applyFont="1" applyBorder="1" applyAlignment="1">
      <alignment horizontal="right" wrapText="1"/>
    </xf>
    <xf numFmtId="1" fontId="12" fillId="0" borderId="27" xfId="34" applyNumberFormat="1" applyFont="1" applyFill="1" applyBorder="1" applyAlignment="1">
      <alignment wrapText="1"/>
    </xf>
    <xf numFmtId="1" fontId="12" fillId="0" borderId="28" xfId="34" applyNumberFormat="1" applyFont="1" applyFill="1" applyBorder="1" applyAlignment="1">
      <alignment wrapText="1"/>
    </xf>
    <xf numFmtId="0" fontId="11" fillId="0" borderId="0" xfId="33" applyFont="1" applyFill="1"/>
    <xf numFmtId="0" fontId="13" fillId="0" borderId="0" xfId="33" applyFont="1" applyFill="1" applyBorder="1"/>
    <xf numFmtId="0" fontId="13" fillId="0" borderId="0" xfId="33" applyFont="1" applyFill="1"/>
    <xf numFmtId="37" fontId="13" fillId="0" borderId="20" xfId="33" applyNumberFormat="1" applyFont="1" applyFill="1" applyBorder="1"/>
    <xf numFmtId="165" fontId="13" fillId="0" borderId="21" xfId="35" applyNumberFormat="1" applyFont="1" applyFill="1" applyBorder="1"/>
    <xf numFmtId="0" fontId="13" fillId="0" borderId="0" xfId="35" quotePrefix="1" applyFont="1" applyFill="1"/>
    <xf numFmtId="0" fontId="13" fillId="0" borderId="0" xfId="35" applyFont="1" applyFill="1"/>
    <xf numFmtId="0" fontId="13" fillId="0" borderId="0" xfId="35" applyFont="1" applyFill="1" applyBorder="1"/>
    <xf numFmtId="0" fontId="13" fillId="0" borderId="0" xfId="35" quotePrefix="1" applyFont="1" applyFill="1" applyAlignment="1">
      <alignment horizontal="left"/>
    </xf>
    <xf numFmtId="0" fontId="11" fillId="2" borderId="0" xfId="35" applyFont="1" applyFill="1" applyBorder="1"/>
    <xf numFmtId="0" fontId="15" fillId="0" borderId="0" xfId="35" applyFont="1"/>
    <xf numFmtId="0" fontId="13" fillId="0" borderId="0" xfId="33" applyFont="1"/>
    <xf numFmtId="0" fontId="6" fillId="0" borderId="0" xfId="33" applyFont="1"/>
    <xf numFmtId="0" fontId="7" fillId="0" borderId="0" xfId="33" applyFont="1" applyBorder="1"/>
    <xf numFmtId="0" fontId="7" fillId="0" borderId="0" xfId="33" applyFont="1"/>
    <xf numFmtId="164" fontId="13" fillId="0" borderId="20" xfId="35" applyNumberFormat="1" applyFont="1" applyFill="1" applyBorder="1" applyAlignment="1">
      <alignment horizontal="right"/>
    </xf>
    <xf numFmtId="164" fontId="13" fillId="0" borderId="1" xfId="35" applyNumberFormat="1" applyFont="1" applyFill="1" applyBorder="1" applyAlignment="1">
      <alignment horizontal="right"/>
    </xf>
    <xf numFmtId="165" fontId="13" fillId="0" borderId="11" xfId="35" applyNumberFormat="1" applyFont="1" applyFill="1" applyBorder="1" applyAlignment="1">
      <alignment horizontal="right"/>
    </xf>
    <xf numFmtId="165" fontId="13" fillId="0" borderId="30" xfId="35" applyNumberFormat="1" applyFont="1" applyFill="1" applyBorder="1" applyAlignment="1">
      <alignment horizontal="right"/>
    </xf>
    <xf numFmtId="164" fontId="13" fillId="0" borderId="0" xfId="35" quotePrefix="1" applyNumberFormat="1" applyFont="1" applyFill="1" applyBorder="1" applyAlignment="1">
      <alignment horizontal="right"/>
    </xf>
    <xf numFmtId="164" fontId="13" fillId="0" borderId="0" xfId="35" applyNumberFormat="1" applyFont="1" applyFill="1" applyBorder="1" applyAlignment="1">
      <alignment horizontal="right"/>
    </xf>
    <xf numFmtId="164" fontId="13" fillId="0" borderId="21" xfId="35" applyNumberFormat="1" applyFont="1" applyFill="1" applyBorder="1" applyAlignment="1">
      <alignment horizontal="right"/>
    </xf>
    <xf numFmtId="165" fontId="13" fillId="0" borderId="0" xfId="35" applyNumberFormat="1" applyFont="1" applyFill="1" applyBorder="1" applyAlignment="1">
      <alignment horizontal="right"/>
    </xf>
    <xf numFmtId="164" fontId="13" fillId="0" borderId="1" xfId="35" quotePrefix="1" applyNumberFormat="1" applyFont="1" applyFill="1" applyBorder="1" applyAlignment="1">
      <alignment horizontal="right"/>
    </xf>
    <xf numFmtId="164" fontId="13" fillId="0" borderId="21" xfId="35" quotePrefix="1" applyNumberFormat="1" applyFont="1" applyFill="1" applyBorder="1" applyAlignment="1">
      <alignment horizontal="right"/>
    </xf>
    <xf numFmtId="164" fontId="13" fillId="0" borderId="20" xfId="35" quotePrefix="1" applyNumberFormat="1" applyFont="1" applyFill="1" applyBorder="1" applyAlignment="1">
      <alignment horizontal="right"/>
    </xf>
    <xf numFmtId="0" fontId="6" fillId="0" borderId="0" xfId="33" applyFont="1" applyFill="1" applyBorder="1"/>
    <xf numFmtId="0" fontId="6" fillId="2" borderId="0" xfId="35" applyFont="1" applyFill="1" applyBorder="1"/>
    <xf numFmtId="0" fontId="7" fillId="2" borderId="0" xfId="35" applyFont="1" applyFill="1" applyBorder="1"/>
    <xf numFmtId="0" fontId="7" fillId="2" borderId="0" xfId="33" applyFont="1" applyFill="1" applyBorder="1"/>
    <xf numFmtId="0" fontId="13" fillId="0" borderId="0" xfId="81" applyFont="1" applyFill="1" applyBorder="1"/>
    <xf numFmtId="164" fontId="13" fillId="3" borderId="20" xfId="35" applyNumberFormat="1" applyFont="1" applyFill="1" applyBorder="1" applyAlignment="1">
      <alignment horizontal="right"/>
    </xf>
    <xf numFmtId="0" fontId="13" fillId="3" borderId="0" xfId="81" applyFont="1" applyFill="1" applyBorder="1"/>
    <xf numFmtId="164" fontId="13" fillId="3" borderId="20" xfId="35" quotePrefix="1" applyNumberFormat="1" applyFont="1" applyFill="1" applyBorder="1" applyAlignment="1">
      <alignment horizontal="right"/>
    </xf>
    <xf numFmtId="164" fontId="13" fillId="3" borderId="5" xfId="35" applyNumberFormat="1" applyFont="1" applyFill="1" applyBorder="1" applyAlignment="1">
      <alignment horizontal="right"/>
    </xf>
    <xf numFmtId="165" fontId="13" fillId="3" borderId="11" xfId="35" applyNumberFormat="1" applyFont="1" applyFill="1" applyBorder="1" applyAlignment="1">
      <alignment horizontal="right"/>
    </xf>
    <xf numFmtId="165" fontId="13" fillId="3" borderId="0" xfId="35" applyNumberFormat="1" applyFont="1" applyFill="1" applyBorder="1" applyAlignment="1">
      <alignment horizontal="right"/>
    </xf>
    <xf numFmtId="164" fontId="13" fillId="3" borderId="1" xfId="35" quotePrefix="1" applyNumberFormat="1" applyFont="1" applyFill="1" applyBorder="1" applyAlignment="1">
      <alignment horizontal="right"/>
    </xf>
    <xf numFmtId="164" fontId="13" fillId="3" borderId="1" xfId="35" applyNumberFormat="1" applyFont="1" applyFill="1" applyBorder="1" applyAlignment="1">
      <alignment horizontal="right"/>
    </xf>
    <xf numFmtId="165" fontId="13" fillId="3" borderId="30" xfId="35" applyNumberFormat="1" applyFont="1" applyFill="1" applyBorder="1" applyAlignment="1">
      <alignment horizontal="right"/>
    </xf>
    <xf numFmtId="164" fontId="13" fillId="3" borderId="0" xfId="35" applyNumberFormat="1" applyFont="1" applyFill="1" applyBorder="1" applyAlignment="1">
      <alignment horizontal="right"/>
    </xf>
    <xf numFmtId="164" fontId="13" fillId="3" borderId="0" xfId="35" quotePrefix="1" applyNumberFormat="1" applyFont="1" applyFill="1" applyBorder="1" applyAlignment="1">
      <alignment horizontal="right"/>
    </xf>
    <xf numFmtId="164" fontId="13" fillId="3" borderId="21" xfId="35" applyNumberFormat="1" applyFont="1" applyFill="1" applyBorder="1" applyAlignment="1">
      <alignment horizontal="right"/>
    </xf>
    <xf numFmtId="164" fontId="13" fillId="3" borderId="21" xfId="35" quotePrefix="1" applyNumberFormat="1" applyFont="1" applyFill="1" applyBorder="1" applyAlignment="1">
      <alignment horizontal="right"/>
    </xf>
    <xf numFmtId="165" fontId="13" fillId="0" borderId="30" xfId="35" quotePrefix="1" applyNumberFormat="1" applyFont="1" applyFill="1" applyBorder="1" applyAlignment="1">
      <alignment horizontal="right"/>
    </xf>
    <xf numFmtId="37" fontId="13" fillId="3" borderId="20" xfId="33" applyNumberFormat="1" applyFont="1" applyFill="1" applyBorder="1"/>
    <xf numFmtId="165" fontId="13" fillId="3" borderId="21" xfId="35" applyNumberFormat="1" applyFont="1" applyFill="1" applyBorder="1"/>
    <xf numFmtId="0" fontId="13" fillId="0" borderId="0" xfId="33" applyFont="1" applyFill="1" applyBorder="1" applyAlignment="1">
      <alignment vertical="center"/>
    </xf>
    <xf numFmtId="0" fontId="12" fillId="3" borderId="29" xfId="34" applyFont="1" applyFill="1" applyBorder="1" applyAlignment="1">
      <alignment horizontal="left" vertical="center"/>
    </xf>
    <xf numFmtId="0" fontId="13" fillId="4" borderId="2" xfId="81" applyFont="1" applyFill="1" applyBorder="1"/>
    <xf numFmtId="164" fontId="13" fillId="4" borderId="27" xfId="35" quotePrefix="1" applyNumberFormat="1" applyFont="1" applyFill="1" applyBorder="1" applyAlignment="1">
      <alignment horizontal="right"/>
    </xf>
    <xf numFmtId="164" fontId="13" fillId="4" borderId="24" xfId="35" quotePrefix="1" applyNumberFormat="1" applyFont="1" applyFill="1" applyBorder="1" applyAlignment="1">
      <alignment horizontal="right"/>
    </xf>
    <xf numFmtId="165" fontId="13" fillId="4" borderId="31" xfId="35" applyNumberFormat="1" applyFont="1" applyFill="1" applyBorder="1" applyAlignment="1">
      <alignment horizontal="right"/>
    </xf>
    <xf numFmtId="164" fontId="13" fillId="4" borderId="2" xfId="35" applyNumberFormat="1" applyFont="1" applyFill="1" applyBorder="1" applyAlignment="1">
      <alignment horizontal="right"/>
    </xf>
    <xf numFmtId="164" fontId="13" fillId="4" borderId="2" xfId="35" quotePrefix="1" applyNumberFormat="1" applyFont="1" applyFill="1" applyBorder="1" applyAlignment="1">
      <alignment horizontal="right"/>
    </xf>
    <xf numFmtId="164" fontId="13" fillId="4" borderId="28" xfId="35" quotePrefix="1" applyNumberFormat="1" applyFont="1" applyFill="1" applyBorder="1" applyAlignment="1">
      <alignment horizontal="right"/>
    </xf>
    <xf numFmtId="165" fontId="13" fillId="4" borderId="22" xfId="35" applyNumberFormat="1" applyFont="1" applyFill="1" applyBorder="1" applyAlignment="1">
      <alignment horizontal="right"/>
    </xf>
    <xf numFmtId="164" fontId="13" fillId="4" borderId="24" xfId="35" applyNumberFormat="1" applyFont="1" applyFill="1" applyBorder="1" applyAlignment="1">
      <alignment horizontal="right"/>
    </xf>
    <xf numFmtId="165" fontId="13" fillId="4" borderId="2" xfId="35" applyNumberFormat="1" applyFont="1" applyFill="1" applyBorder="1" applyAlignment="1">
      <alignment horizontal="right"/>
    </xf>
    <xf numFmtId="37" fontId="13" fillId="4" borderId="27" xfId="33" applyNumberFormat="1" applyFont="1" applyFill="1" applyBorder="1"/>
    <xf numFmtId="165" fontId="13" fillId="4" borderId="28" xfId="35" applyNumberFormat="1" applyFont="1" applyFill="1" applyBorder="1"/>
    <xf numFmtId="166" fontId="7" fillId="0" borderId="2" xfId="36" applyNumberFormat="1" applyFont="1" applyBorder="1" applyAlignment="1">
      <alignment wrapText="1"/>
    </xf>
    <xf numFmtId="164" fontId="6" fillId="0" borderId="0" xfId="35" applyNumberFormat="1" applyFont="1"/>
    <xf numFmtId="0" fontId="18" fillId="0" borderId="0" xfId="36" applyFont="1" applyAlignment="1">
      <alignment wrapText="1"/>
    </xf>
    <xf numFmtId="1" fontId="12" fillId="0" borderId="9" xfId="34" applyNumberFormat="1" applyFont="1" applyFill="1" applyBorder="1" applyAlignment="1">
      <alignment horizontal="center" wrapText="1"/>
    </xf>
    <xf numFmtId="1" fontId="12" fillId="0" borderId="20" xfId="34" applyNumberFormat="1" applyFont="1" applyFill="1" applyBorder="1" applyAlignment="1">
      <alignment horizontal="center" wrapText="1"/>
    </xf>
    <xf numFmtId="0" fontId="12" fillId="0" borderId="3" xfId="34" applyFont="1" applyFill="1" applyBorder="1" applyAlignment="1">
      <alignment horizontal="left"/>
    </xf>
    <xf numFmtId="0" fontId="12" fillId="0" borderId="11" xfId="34" applyFont="1" applyFill="1" applyBorder="1" applyAlignment="1">
      <alignment horizontal="left"/>
    </xf>
    <xf numFmtId="1" fontId="12" fillId="0" borderId="4" xfId="34" applyNumberFormat="1" applyFont="1" applyFill="1" applyBorder="1" applyAlignment="1">
      <alignment horizontal="center" wrapText="1"/>
    </xf>
    <xf numFmtId="1" fontId="12" fillId="0" borderId="12" xfId="34" applyNumberFormat="1" applyFont="1" applyFill="1" applyBorder="1" applyAlignment="1">
      <alignment horizontal="center" wrapText="1"/>
    </xf>
    <xf numFmtId="1" fontId="12" fillId="0" borderId="5" xfId="34" applyNumberFormat="1" applyFont="1" applyFill="1" applyBorder="1" applyAlignment="1">
      <alignment horizontal="center" vertical="center" wrapText="1"/>
    </xf>
    <xf numFmtId="1" fontId="12" fillId="0" borderId="3" xfId="34" applyNumberFormat="1" applyFont="1" applyFill="1" applyBorder="1" applyAlignment="1">
      <alignment horizontal="center" vertical="center" wrapText="1"/>
    </xf>
    <xf numFmtId="1" fontId="12" fillId="0" borderId="13" xfId="34" applyNumberFormat="1" applyFont="1" applyFill="1" applyBorder="1" applyAlignment="1">
      <alignment horizontal="center" vertical="center" wrapText="1"/>
    </xf>
    <xf numFmtId="1" fontId="12" fillId="0" borderId="14" xfId="34" applyNumberFormat="1" applyFont="1" applyFill="1" applyBorder="1" applyAlignment="1">
      <alignment horizontal="center" vertical="center" wrapText="1"/>
    </xf>
    <xf numFmtId="1" fontId="12" fillId="0" borderId="10" xfId="34" applyNumberFormat="1" applyFont="1" applyFill="1" applyBorder="1" applyAlignment="1">
      <alignment horizontal="center" wrapText="1"/>
    </xf>
    <xf numFmtId="1" fontId="14" fillId="0" borderId="21" xfId="34" applyNumberFormat="1" applyFont="1" applyFill="1" applyBorder="1" applyAlignment="1">
      <alignment horizontal="center" wrapText="1"/>
    </xf>
    <xf numFmtId="1" fontId="12" fillId="0" borderId="15" xfId="34" applyNumberFormat="1" applyFont="1" applyFill="1" applyBorder="1" applyAlignment="1">
      <alignment horizontal="center" wrapText="1"/>
    </xf>
    <xf numFmtId="1" fontId="12" fillId="0" borderId="16" xfId="34" applyNumberFormat="1" applyFont="1" applyFill="1" applyBorder="1" applyAlignment="1">
      <alignment horizontal="center" wrapText="1"/>
    </xf>
    <xf numFmtId="1" fontId="12" fillId="0" borderId="17" xfId="34" applyNumberFormat="1" applyFont="1" applyFill="1" applyBorder="1" applyAlignment="1">
      <alignment horizontal="center" wrapText="1"/>
    </xf>
    <xf numFmtId="1" fontId="12" fillId="0" borderId="18" xfId="34" applyNumberFormat="1" applyFont="1" applyFill="1" applyBorder="1" applyAlignment="1">
      <alignment horizontal="center" wrapText="1"/>
    </xf>
    <xf numFmtId="1" fontId="12" fillId="0" borderId="19" xfId="34" applyNumberFormat="1" applyFont="1" applyFill="1" applyBorder="1" applyAlignment="1">
      <alignment horizontal="center" wrapText="1"/>
    </xf>
    <xf numFmtId="1" fontId="12" fillId="0" borderId="6" xfId="34" applyNumberFormat="1" applyFont="1" applyFill="1" applyBorder="1" applyAlignment="1">
      <alignment horizontal="center" vertical="center"/>
    </xf>
    <xf numFmtId="1" fontId="12" fillId="0" borderId="7" xfId="34" applyNumberFormat="1" applyFont="1" applyFill="1" applyBorder="1" applyAlignment="1">
      <alignment horizontal="center" vertical="center"/>
    </xf>
    <xf numFmtId="1" fontId="12" fillId="0" borderId="8" xfId="34" applyNumberFormat="1" applyFont="1" applyFill="1" applyBorder="1" applyAlignment="1">
      <alignment horizontal="center" vertical="center"/>
    </xf>
  </cellXfs>
  <cellStyles count="82">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Normal" xfId="0" builtinId="0"/>
    <cellStyle name="Normal 2 2" xfId="33" xr:uid="{00000000-0005-0000-0000-00004D000000}"/>
    <cellStyle name="Normal 3" xfId="35" xr:uid="{00000000-0005-0000-0000-00004E000000}"/>
    <cellStyle name="Normal 6" xfId="34" xr:uid="{00000000-0005-0000-0000-00004F000000}"/>
    <cellStyle name="Normal 9" xfId="36" xr:uid="{00000000-0005-0000-0000-000050000000}"/>
    <cellStyle name="Normal 9 2" xfId="81" xr:uid="{00000000-0005-0000-0000-00005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71"/>
  <sheetViews>
    <sheetView showGridLines="0" tabSelected="1" zoomScale="80" zoomScaleNormal="80" workbookViewId="0"/>
  </sheetViews>
  <sheetFormatPr defaultColWidth="10.140625" defaultRowHeight="15" customHeight="1" x14ac:dyDescent="0.2"/>
  <cols>
    <col min="1" max="1" width="8.28515625" style="34" customWidth="1"/>
    <col min="2" max="2" width="47" style="6" customWidth="1"/>
    <col min="3" max="21" width="13.5703125" style="6" customWidth="1"/>
    <col min="22" max="22" width="13.5703125" style="5" customWidth="1"/>
    <col min="23" max="23" width="13.5703125" style="35" customWidth="1"/>
    <col min="24" max="25" width="13.5703125" style="6" customWidth="1"/>
    <col min="26" max="16384" width="10.140625" style="36"/>
  </cols>
  <sheetData>
    <row r="1" spans="1:25" s="6" customFormat="1" ht="15" customHeight="1" x14ac:dyDescent="0.2">
      <c r="A1" s="84">
        <f>D7+F7+H7+J7+L7+N7+P7</f>
        <v>221303</v>
      </c>
      <c r="B1" s="2"/>
      <c r="C1" s="3"/>
      <c r="D1" s="3"/>
      <c r="E1" s="3"/>
      <c r="F1" s="3"/>
      <c r="G1" s="3"/>
      <c r="H1" s="3"/>
      <c r="I1" s="3"/>
      <c r="J1" s="3"/>
      <c r="K1" s="3"/>
      <c r="L1" s="3"/>
      <c r="M1" s="3"/>
      <c r="N1" s="3"/>
      <c r="O1" s="3"/>
      <c r="P1" s="3"/>
      <c r="Q1" s="3"/>
      <c r="R1" s="3"/>
      <c r="S1" s="3"/>
      <c r="T1" s="3"/>
      <c r="U1" s="3"/>
      <c r="V1" s="4"/>
      <c r="W1" s="5"/>
      <c r="X1" s="3"/>
      <c r="Y1" s="3"/>
    </row>
    <row r="2" spans="1:25" s="8" customFormat="1" ht="15" customHeight="1" x14ac:dyDescent="0.25">
      <c r="A2" s="7"/>
      <c r="B2" s="85" t="str">
        <f>CONCATENATE("Number and percentage of public school students with and without disabilities receiving ",LOWER(A7), " by race/ethnicity, disability status, and English proficiency, by state: School Year 2017-18")</f>
        <v>Number and percentage of public school students with and without disabilities receiving referral to law enforcement by race/ethnicity, disability status, and English proficiency, by state: School Year 2017-18</v>
      </c>
      <c r="C2" s="85"/>
      <c r="D2" s="85"/>
      <c r="E2" s="85"/>
      <c r="F2" s="85"/>
      <c r="G2" s="85"/>
      <c r="H2" s="85"/>
      <c r="I2" s="85"/>
      <c r="J2" s="85"/>
      <c r="K2" s="85"/>
      <c r="L2" s="85"/>
      <c r="M2" s="85"/>
      <c r="N2" s="85"/>
      <c r="O2" s="85"/>
      <c r="P2" s="85"/>
      <c r="Q2" s="85"/>
      <c r="R2" s="85"/>
      <c r="S2" s="85"/>
      <c r="T2" s="85"/>
      <c r="U2" s="85"/>
      <c r="V2" s="85"/>
      <c r="W2" s="85"/>
    </row>
    <row r="3" spans="1:25" s="6" customFormat="1" ht="15" customHeight="1" thickBot="1" x14ac:dyDescent="0.3">
      <c r="A3" s="1"/>
      <c r="B3" s="9"/>
      <c r="C3" s="10"/>
      <c r="D3" s="10"/>
      <c r="E3" s="83"/>
      <c r="F3" s="10"/>
      <c r="G3" s="10"/>
      <c r="H3" s="10"/>
      <c r="I3" s="10"/>
      <c r="J3" s="10"/>
      <c r="K3" s="10"/>
      <c r="L3" s="10"/>
      <c r="M3" s="10"/>
      <c r="N3" s="10"/>
      <c r="O3" s="10"/>
      <c r="P3" s="10"/>
      <c r="Q3" s="10"/>
      <c r="R3" s="10"/>
      <c r="S3" s="10"/>
      <c r="T3" s="10"/>
      <c r="U3" s="10"/>
      <c r="V3" s="10"/>
      <c r="W3" s="5"/>
      <c r="X3" s="10"/>
      <c r="Y3" s="10"/>
    </row>
    <row r="4" spans="1:25" s="12" customFormat="1" ht="24.95" customHeight="1" x14ac:dyDescent="0.2">
      <c r="A4" s="11"/>
      <c r="B4" s="88" t="s">
        <v>0</v>
      </c>
      <c r="C4" s="90" t="s">
        <v>68</v>
      </c>
      <c r="D4" s="103" t="s">
        <v>79</v>
      </c>
      <c r="E4" s="104"/>
      <c r="F4" s="104"/>
      <c r="G4" s="104"/>
      <c r="H4" s="104"/>
      <c r="I4" s="104"/>
      <c r="J4" s="104"/>
      <c r="K4" s="104"/>
      <c r="L4" s="104"/>
      <c r="M4" s="104"/>
      <c r="N4" s="104"/>
      <c r="O4" s="104"/>
      <c r="P4" s="104"/>
      <c r="Q4" s="105"/>
      <c r="R4" s="92" t="s">
        <v>3</v>
      </c>
      <c r="S4" s="93"/>
      <c r="T4" s="92" t="s">
        <v>2</v>
      </c>
      <c r="U4" s="93"/>
      <c r="V4" s="92" t="s">
        <v>69</v>
      </c>
      <c r="W4" s="93"/>
      <c r="X4" s="86" t="s">
        <v>67</v>
      </c>
      <c r="Y4" s="96" t="s">
        <v>4</v>
      </c>
    </row>
    <row r="5" spans="1:25" s="12" customFormat="1" ht="24.95" customHeight="1" x14ac:dyDescent="0.2">
      <c r="A5" s="11"/>
      <c r="B5" s="89"/>
      <c r="C5" s="91"/>
      <c r="D5" s="98" t="s">
        <v>5</v>
      </c>
      <c r="E5" s="99"/>
      <c r="F5" s="100" t="s">
        <v>6</v>
      </c>
      <c r="G5" s="99"/>
      <c r="H5" s="101" t="s">
        <v>7</v>
      </c>
      <c r="I5" s="99"/>
      <c r="J5" s="101" t="s">
        <v>8</v>
      </c>
      <c r="K5" s="99"/>
      <c r="L5" s="101" t="s">
        <v>9</v>
      </c>
      <c r="M5" s="99"/>
      <c r="N5" s="101" t="s">
        <v>10</v>
      </c>
      <c r="O5" s="99"/>
      <c r="P5" s="101" t="s">
        <v>11</v>
      </c>
      <c r="Q5" s="102"/>
      <c r="R5" s="94"/>
      <c r="S5" s="95"/>
      <c r="T5" s="94"/>
      <c r="U5" s="95"/>
      <c r="V5" s="94"/>
      <c r="W5" s="95"/>
      <c r="X5" s="87"/>
      <c r="Y5" s="97"/>
    </row>
    <row r="6" spans="1:25" s="12" customFormat="1" ht="15" customHeight="1" thickBot="1" x14ac:dyDescent="0.25">
      <c r="A6" s="11"/>
      <c r="B6" s="13"/>
      <c r="C6" s="14"/>
      <c r="D6" s="15" t="s">
        <v>12</v>
      </c>
      <c r="E6" s="17" t="s">
        <v>14</v>
      </c>
      <c r="F6" s="18" t="s">
        <v>12</v>
      </c>
      <c r="G6" s="17" t="s">
        <v>14</v>
      </c>
      <c r="H6" s="18" t="s">
        <v>12</v>
      </c>
      <c r="I6" s="17" t="s">
        <v>14</v>
      </c>
      <c r="J6" s="18" t="s">
        <v>12</v>
      </c>
      <c r="K6" s="17" t="s">
        <v>14</v>
      </c>
      <c r="L6" s="18" t="s">
        <v>12</v>
      </c>
      <c r="M6" s="17" t="s">
        <v>14</v>
      </c>
      <c r="N6" s="18" t="s">
        <v>12</v>
      </c>
      <c r="O6" s="17" t="s">
        <v>14</v>
      </c>
      <c r="P6" s="18" t="s">
        <v>12</v>
      </c>
      <c r="Q6" s="19" t="s">
        <v>14</v>
      </c>
      <c r="R6" s="15" t="s">
        <v>12</v>
      </c>
      <c r="S6" s="16" t="s">
        <v>13</v>
      </c>
      <c r="T6" s="15" t="s">
        <v>12</v>
      </c>
      <c r="U6" s="16" t="s">
        <v>13</v>
      </c>
      <c r="V6" s="18" t="s">
        <v>12</v>
      </c>
      <c r="W6" s="16" t="s">
        <v>13</v>
      </c>
      <c r="X6" s="20"/>
      <c r="Y6" s="21"/>
    </row>
    <row r="7" spans="1:25" s="24" customFormat="1" ht="15" customHeight="1" x14ac:dyDescent="0.2">
      <c r="A7" s="22" t="s">
        <v>15</v>
      </c>
      <c r="B7" s="70" t="s">
        <v>73</v>
      </c>
      <c r="C7" s="53">
        <v>229470</v>
      </c>
      <c r="D7" s="60">
        <v>3703</v>
      </c>
      <c r="E7" s="61">
        <v>1.6733</v>
      </c>
      <c r="F7" s="62">
        <v>3516</v>
      </c>
      <c r="G7" s="61">
        <v>1.5888</v>
      </c>
      <c r="H7" s="62">
        <v>56888</v>
      </c>
      <c r="I7" s="61">
        <v>25.706</v>
      </c>
      <c r="J7" s="62">
        <v>63533</v>
      </c>
      <c r="K7" s="61">
        <v>28.708600000000001</v>
      </c>
      <c r="L7" s="62">
        <v>83742</v>
      </c>
      <c r="M7" s="61">
        <v>37.840400000000002</v>
      </c>
      <c r="N7" s="63">
        <v>876</v>
      </c>
      <c r="O7" s="61">
        <v>0.39579999999999999</v>
      </c>
      <c r="P7" s="64">
        <v>9045</v>
      </c>
      <c r="Q7" s="57">
        <v>4.0871599999999999</v>
      </c>
      <c r="R7" s="56">
        <v>59951</v>
      </c>
      <c r="S7" s="58">
        <v>26.125900000000001</v>
      </c>
      <c r="T7" s="56">
        <v>8167</v>
      </c>
      <c r="U7" s="57">
        <v>3.5590999999999999</v>
      </c>
      <c r="V7" s="56">
        <v>14915</v>
      </c>
      <c r="W7" s="57">
        <v>6.4997999999999996</v>
      </c>
      <c r="X7" s="67">
        <v>97632</v>
      </c>
      <c r="Y7" s="68">
        <v>99.933000000000007</v>
      </c>
    </row>
    <row r="8" spans="1:25" s="24" customFormat="1" ht="15" customHeight="1" x14ac:dyDescent="0.2">
      <c r="A8" s="22" t="s">
        <v>1</v>
      </c>
      <c r="B8" s="52" t="s">
        <v>17</v>
      </c>
      <c r="C8" s="37">
        <v>1859</v>
      </c>
      <c r="D8" s="38">
        <v>17</v>
      </c>
      <c r="E8" s="40">
        <v>0.92190000000000005</v>
      </c>
      <c r="F8" s="42">
        <v>3</v>
      </c>
      <c r="G8" s="40">
        <v>0.16270000000000001</v>
      </c>
      <c r="H8" s="41">
        <v>76</v>
      </c>
      <c r="I8" s="40">
        <v>4.1210000000000004</v>
      </c>
      <c r="J8" s="42">
        <v>947</v>
      </c>
      <c r="K8" s="40">
        <v>51.355699999999999</v>
      </c>
      <c r="L8" s="42">
        <v>784</v>
      </c>
      <c r="M8" s="40">
        <v>42.516300000000001</v>
      </c>
      <c r="N8" s="42">
        <v>0</v>
      </c>
      <c r="O8" s="40">
        <v>0</v>
      </c>
      <c r="P8" s="46">
        <v>17</v>
      </c>
      <c r="Q8" s="39">
        <v>0.92191000000000001</v>
      </c>
      <c r="R8" s="45">
        <v>478</v>
      </c>
      <c r="S8" s="44">
        <v>25.712700000000002</v>
      </c>
      <c r="T8" s="38">
        <v>15</v>
      </c>
      <c r="U8" s="39">
        <v>0.80689999999999995</v>
      </c>
      <c r="V8" s="38">
        <v>53</v>
      </c>
      <c r="W8" s="39">
        <v>2.851</v>
      </c>
      <c r="X8" s="25">
        <v>1390</v>
      </c>
      <c r="Y8" s="26">
        <v>100</v>
      </c>
    </row>
    <row r="9" spans="1:25" s="24" customFormat="1" ht="15" customHeight="1" x14ac:dyDescent="0.2">
      <c r="A9" s="22" t="s">
        <v>1</v>
      </c>
      <c r="B9" s="54" t="s">
        <v>16</v>
      </c>
      <c r="C9" s="53">
        <v>484</v>
      </c>
      <c r="D9" s="60">
        <v>242</v>
      </c>
      <c r="E9" s="61">
        <v>50.207500000000003</v>
      </c>
      <c r="F9" s="62">
        <v>8</v>
      </c>
      <c r="G9" s="61">
        <v>1.6597999999999999</v>
      </c>
      <c r="H9" s="62">
        <v>24</v>
      </c>
      <c r="I9" s="61">
        <v>4.9790000000000001</v>
      </c>
      <c r="J9" s="63">
        <v>13</v>
      </c>
      <c r="K9" s="61">
        <v>2.6970999999999998</v>
      </c>
      <c r="L9" s="63">
        <v>142</v>
      </c>
      <c r="M9" s="61">
        <v>29.460599999999999</v>
      </c>
      <c r="N9" s="62">
        <v>10</v>
      </c>
      <c r="O9" s="61">
        <v>2.0747</v>
      </c>
      <c r="P9" s="65">
        <v>43</v>
      </c>
      <c r="Q9" s="57">
        <v>8.9211600000000004</v>
      </c>
      <c r="R9" s="59">
        <v>132</v>
      </c>
      <c r="S9" s="58">
        <v>27.2727</v>
      </c>
      <c r="T9" s="59">
        <v>2</v>
      </c>
      <c r="U9" s="57">
        <v>0.41320000000000001</v>
      </c>
      <c r="V9" s="59">
        <v>94</v>
      </c>
      <c r="W9" s="57">
        <v>19.421500000000002</v>
      </c>
      <c r="X9" s="67">
        <v>506</v>
      </c>
      <c r="Y9" s="68">
        <v>100</v>
      </c>
    </row>
    <row r="10" spans="1:25" s="24" customFormat="1" ht="15" customHeight="1" x14ac:dyDescent="0.2">
      <c r="A10" s="22" t="s">
        <v>1</v>
      </c>
      <c r="B10" s="52" t="s">
        <v>19</v>
      </c>
      <c r="C10" s="37">
        <v>5064</v>
      </c>
      <c r="D10" s="45">
        <v>695</v>
      </c>
      <c r="E10" s="40">
        <v>13.833600000000001</v>
      </c>
      <c r="F10" s="42">
        <v>49</v>
      </c>
      <c r="G10" s="40">
        <v>0.97529999999999994</v>
      </c>
      <c r="H10" s="41">
        <v>2369</v>
      </c>
      <c r="I10" s="40">
        <v>47.154000000000003</v>
      </c>
      <c r="J10" s="42">
        <v>368</v>
      </c>
      <c r="K10" s="40">
        <v>7.3247999999999998</v>
      </c>
      <c r="L10" s="41">
        <v>1383</v>
      </c>
      <c r="M10" s="40">
        <v>27.527899999999999</v>
      </c>
      <c r="N10" s="41">
        <v>11</v>
      </c>
      <c r="O10" s="40">
        <v>0.21890000000000001</v>
      </c>
      <c r="P10" s="43">
        <v>149</v>
      </c>
      <c r="Q10" s="39">
        <v>2.96576</v>
      </c>
      <c r="R10" s="45">
        <v>905</v>
      </c>
      <c r="S10" s="44">
        <v>17.871200000000002</v>
      </c>
      <c r="T10" s="45">
        <v>40</v>
      </c>
      <c r="U10" s="39">
        <v>0.78990000000000005</v>
      </c>
      <c r="V10" s="45">
        <v>237</v>
      </c>
      <c r="W10" s="39">
        <v>4.6801000000000004</v>
      </c>
      <c r="X10" s="25">
        <v>2000</v>
      </c>
      <c r="Y10" s="26">
        <v>100</v>
      </c>
    </row>
    <row r="11" spans="1:25" s="24" customFormat="1" ht="15" customHeight="1" x14ac:dyDescent="0.2">
      <c r="A11" s="22" t="s">
        <v>1</v>
      </c>
      <c r="B11" s="54" t="s">
        <v>18</v>
      </c>
      <c r="C11" s="53">
        <v>1475</v>
      </c>
      <c r="D11" s="60">
        <v>14</v>
      </c>
      <c r="E11" s="61">
        <v>0.99150000000000005</v>
      </c>
      <c r="F11" s="63">
        <v>7</v>
      </c>
      <c r="G11" s="61">
        <v>0.49580000000000002</v>
      </c>
      <c r="H11" s="62">
        <v>147</v>
      </c>
      <c r="I11" s="61">
        <v>10.411</v>
      </c>
      <c r="J11" s="62">
        <v>265</v>
      </c>
      <c r="K11" s="61">
        <v>18.767700000000001</v>
      </c>
      <c r="L11" s="62">
        <v>929</v>
      </c>
      <c r="M11" s="61">
        <v>65.793199999999999</v>
      </c>
      <c r="N11" s="62">
        <v>1</v>
      </c>
      <c r="O11" s="61">
        <v>7.0800000000000002E-2</v>
      </c>
      <c r="P11" s="65">
        <v>49</v>
      </c>
      <c r="Q11" s="57">
        <v>3.4702500000000001</v>
      </c>
      <c r="R11" s="60">
        <v>286</v>
      </c>
      <c r="S11" s="58">
        <v>19.389800000000001</v>
      </c>
      <c r="T11" s="59">
        <v>63</v>
      </c>
      <c r="U11" s="57">
        <v>4.2712000000000003</v>
      </c>
      <c r="V11" s="59">
        <v>44</v>
      </c>
      <c r="W11" s="57">
        <v>2.9830999999999999</v>
      </c>
      <c r="X11" s="67">
        <v>1088</v>
      </c>
      <c r="Y11" s="68">
        <v>100</v>
      </c>
    </row>
    <row r="12" spans="1:25" s="24" customFormat="1" ht="15" customHeight="1" x14ac:dyDescent="0.2">
      <c r="A12" s="22" t="s">
        <v>1</v>
      </c>
      <c r="B12" s="52" t="s">
        <v>20</v>
      </c>
      <c r="C12" s="37">
        <v>24727</v>
      </c>
      <c r="D12" s="38">
        <v>207</v>
      </c>
      <c r="E12" s="40">
        <v>0.84989999999999999</v>
      </c>
      <c r="F12" s="41">
        <v>1180</v>
      </c>
      <c r="G12" s="40">
        <v>4.8445999999999998</v>
      </c>
      <c r="H12" s="42">
        <v>13943</v>
      </c>
      <c r="I12" s="40">
        <v>57.244</v>
      </c>
      <c r="J12" s="42">
        <v>3566</v>
      </c>
      <c r="K12" s="40">
        <v>14.640599999999999</v>
      </c>
      <c r="L12" s="42">
        <v>4128</v>
      </c>
      <c r="M12" s="40">
        <v>16.947900000000001</v>
      </c>
      <c r="N12" s="41">
        <v>119</v>
      </c>
      <c r="O12" s="40">
        <v>0.48859999999999998</v>
      </c>
      <c r="P12" s="46">
        <v>1214</v>
      </c>
      <c r="Q12" s="39">
        <v>4.9841899999999999</v>
      </c>
      <c r="R12" s="38">
        <v>5111</v>
      </c>
      <c r="S12" s="44">
        <v>20.669699999999999</v>
      </c>
      <c r="T12" s="45">
        <v>370</v>
      </c>
      <c r="U12" s="39">
        <v>1.4963</v>
      </c>
      <c r="V12" s="45">
        <v>2788</v>
      </c>
      <c r="W12" s="39">
        <v>11.2751</v>
      </c>
      <c r="X12" s="25">
        <v>10121</v>
      </c>
      <c r="Y12" s="26">
        <v>99.772999999999996</v>
      </c>
    </row>
    <row r="13" spans="1:25" s="24" customFormat="1" ht="15" customHeight="1" x14ac:dyDescent="0.2">
      <c r="A13" s="22" t="s">
        <v>1</v>
      </c>
      <c r="B13" s="54" t="s">
        <v>21</v>
      </c>
      <c r="C13" s="53">
        <v>5127</v>
      </c>
      <c r="D13" s="60">
        <v>48</v>
      </c>
      <c r="E13" s="61">
        <v>0.97130000000000005</v>
      </c>
      <c r="F13" s="63">
        <v>60</v>
      </c>
      <c r="G13" s="61">
        <v>1.2141</v>
      </c>
      <c r="H13" s="62">
        <v>2097</v>
      </c>
      <c r="I13" s="61">
        <v>42.432000000000002</v>
      </c>
      <c r="J13" s="63">
        <v>430</v>
      </c>
      <c r="K13" s="61">
        <v>8.7009000000000007</v>
      </c>
      <c r="L13" s="62">
        <v>2075</v>
      </c>
      <c r="M13" s="61">
        <v>41.987000000000002</v>
      </c>
      <c r="N13" s="62">
        <v>9</v>
      </c>
      <c r="O13" s="61">
        <v>0.18210000000000001</v>
      </c>
      <c r="P13" s="64">
        <v>223</v>
      </c>
      <c r="Q13" s="57">
        <v>4.51234</v>
      </c>
      <c r="R13" s="59">
        <v>1160</v>
      </c>
      <c r="S13" s="58">
        <v>22.625299999999999</v>
      </c>
      <c r="T13" s="60">
        <v>185</v>
      </c>
      <c r="U13" s="57">
        <v>3.6082999999999998</v>
      </c>
      <c r="V13" s="60">
        <v>722</v>
      </c>
      <c r="W13" s="57">
        <v>14.0823</v>
      </c>
      <c r="X13" s="67">
        <v>1908</v>
      </c>
      <c r="Y13" s="68">
        <v>100</v>
      </c>
    </row>
    <row r="14" spans="1:25" s="24" customFormat="1" ht="15" customHeight="1" x14ac:dyDescent="0.2">
      <c r="A14" s="22" t="s">
        <v>1</v>
      </c>
      <c r="B14" s="52" t="s">
        <v>22</v>
      </c>
      <c r="C14" s="47">
        <v>2073</v>
      </c>
      <c r="D14" s="38">
        <v>6</v>
      </c>
      <c r="E14" s="40">
        <v>0.30830000000000002</v>
      </c>
      <c r="F14" s="42">
        <v>26</v>
      </c>
      <c r="G14" s="40">
        <v>1.3361000000000001</v>
      </c>
      <c r="H14" s="41">
        <v>612</v>
      </c>
      <c r="I14" s="40">
        <v>31.449000000000002</v>
      </c>
      <c r="J14" s="41">
        <v>514</v>
      </c>
      <c r="K14" s="40">
        <v>26.4132</v>
      </c>
      <c r="L14" s="41">
        <v>704</v>
      </c>
      <c r="M14" s="40">
        <v>36.1768</v>
      </c>
      <c r="N14" s="42">
        <v>1</v>
      </c>
      <c r="O14" s="40">
        <v>5.1400000000000001E-2</v>
      </c>
      <c r="P14" s="43">
        <v>83</v>
      </c>
      <c r="Q14" s="39">
        <v>4.2651599999999998</v>
      </c>
      <c r="R14" s="38">
        <v>799</v>
      </c>
      <c r="S14" s="44">
        <v>38.543199999999999</v>
      </c>
      <c r="T14" s="45">
        <v>127</v>
      </c>
      <c r="U14" s="39">
        <v>6.1264000000000003</v>
      </c>
      <c r="V14" s="45">
        <v>118</v>
      </c>
      <c r="W14" s="39">
        <v>5.6921999999999997</v>
      </c>
      <c r="X14" s="25">
        <v>1214</v>
      </c>
      <c r="Y14" s="26">
        <v>100</v>
      </c>
    </row>
    <row r="15" spans="1:25" s="24" customFormat="1" ht="15" customHeight="1" x14ac:dyDescent="0.2">
      <c r="A15" s="22" t="s">
        <v>1</v>
      </c>
      <c r="B15" s="54" t="s">
        <v>24</v>
      </c>
      <c r="C15" s="55">
        <v>909</v>
      </c>
      <c r="D15" s="60">
        <v>5</v>
      </c>
      <c r="E15" s="61">
        <v>0.56310000000000004</v>
      </c>
      <c r="F15" s="62">
        <v>7</v>
      </c>
      <c r="G15" s="61">
        <v>0.7883</v>
      </c>
      <c r="H15" s="62">
        <v>110</v>
      </c>
      <c r="I15" s="61">
        <v>12.387</v>
      </c>
      <c r="J15" s="63">
        <v>479</v>
      </c>
      <c r="K15" s="61">
        <v>53.941400000000002</v>
      </c>
      <c r="L15" s="62">
        <v>232</v>
      </c>
      <c r="M15" s="61">
        <v>26.126100000000001</v>
      </c>
      <c r="N15" s="63">
        <v>0</v>
      </c>
      <c r="O15" s="61">
        <v>0</v>
      </c>
      <c r="P15" s="64">
        <v>55</v>
      </c>
      <c r="Q15" s="57">
        <v>6.1936900000000001</v>
      </c>
      <c r="R15" s="60">
        <v>295</v>
      </c>
      <c r="S15" s="58">
        <v>32.453200000000002</v>
      </c>
      <c r="T15" s="59">
        <v>21</v>
      </c>
      <c r="U15" s="57">
        <v>2.3102</v>
      </c>
      <c r="V15" s="59">
        <v>35</v>
      </c>
      <c r="W15" s="57">
        <v>3.8504</v>
      </c>
      <c r="X15" s="67">
        <v>231</v>
      </c>
      <c r="Y15" s="68">
        <v>100</v>
      </c>
    </row>
    <row r="16" spans="1:25" s="24" customFormat="1" ht="15" customHeight="1" x14ac:dyDescent="0.2">
      <c r="A16" s="22" t="s">
        <v>1</v>
      </c>
      <c r="B16" s="52" t="s">
        <v>23</v>
      </c>
      <c r="C16" s="47">
        <v>135</v>
      </c>
      <c r="D16" s="45">
        <v>0</v>
      </c>
      <c r="E16" s="40">
        <v>0</v>
      </c>
      <c r="F16" s="41">
        <v>0</v>
      </c>
      <c r="G16" s="40">
        <v>0</v>
      </c>
      <c r="H16" s="42">
        <v>10</v>
      </c>
      <c r="I16" s="40">
        <v>7.5190000000000001</v>
      </c>
      <c r="J16" s="41">
        <v>122</v>
      </c>
      <c r="K16" s="40">
        <v>91.729299999999995</v>
      </c>
      <c r="L16" s="42">
        <v>1</v>
      </c>
      <c r="M16" s="40">
        <v>0.75190000000000001</v>
      </c>
      <c r="N16" s="41">
        <v>0</v>
      </c>
      <c r="O16" s="40">
        <v>0</v>
      </c>
      <c r="P16" s="43">
        <v>0</v>
      </c>
      <c r="Q16" s="39">
        <v>0</v>
      </c>
      <c r="R16" s="38">
        <v>45</v>
      </c>
      <c r="S16" s="44">
        <v>33.333300000000001</v>
      </c>
      <c r="T16" s="38">
        <v>2</v>
      </c>
      <c r="U16" s="39">
        <v>1.4815</v>
      </c>
      <c r="V16" s="38">
        <v>9</v>
      </c>
      <c r="W16" s="39">
        <v>6.6666999999999996</v>
      </c>
      <c r="X16" s="25">
        <v>228</v>
      </c>
      <c r="Y16" s="26">
        <v>100</v>
      </c>
    </row>
    <row r="17" spans="1:25" s="24" customFormat="1" ht="15" customHeight="1" x14ac:dyDescent="0.2">
      <c r="A17" s="22" t="s">
        <v>1</v>
      </c>
      <c r="B17" s="54" t="s">
        <v>25</v>
      </c>
      <c r="C17" s="53">
        <v>24645</v>
      </c>
      <c r="D17" s="60">
        <v>70</v>
      </c>
      <c r="E17" s="61">
        <v>0.30409999999999998</v>
      </c>
      <c r="F17" s="63">
        <v>170</v>
      </c>
      <c r="G17" s="61">
        <v>0.73860000000000003</v>
      </c>
      <c r="H17" s="62">
        <v>5179</v>
      </c>
      <c r="I17" s="61">
        <v>22.503</v>
      </c>
      <c r="J17" s="63">
        <v>8951</v>
      </c>
      <c r="K17" s="61">
        <v>38.892000000000003</v>
      </c>
      <c r="L17" s="63">
        <v>7749</v>
      </c>
      <c r="M17" s="61">
        <v>33.6693</v>
      </c>
      <c r="N17" s="63">
        <v>35</v>
      </c>
      <c r="O17" s="61">
        <v>0.15210000000000001</v>
      </c>
      <c r="P17" s="65">
        <v>861</v>
      </c>
      <c r="Q17" s="57">
        <v>3.7410399999999999</v>
      </c>
      <c r="R17" s="60">
        <v>5896</v>
      </c>
      <c r="S17" s="58">
        <v>23.9237</v>
      </c>
      <c r="T17" s="60">
        <v>1630</v>
      </c>
      <c r="U17" s="57">
        <v>6.6139000000000001</v>
      </c>
      <c r="V17" s="60">
        <v>1027</v>
      </c>
      <c r="W17" s="57">
        <v>4.1672000000000002</v>
      </c>
      <c r="X17" s="67">
        <v>3976</v>
      </c>
      <c r="Y17" s="68">
        <v>100</v>
      </c>
    </row>
    <row r="18" spans="1:25" s="24" customFormat="1" ht="15" customHeight="1" x14ac:dyDescent="0.2">
      <c r="A18" s="22" t="s">
        <v>1</v>
      </c>
      <c r="B18" s="52" t="s">
        <v>26</v>
      </c>
      <c r="C18" s="37">
        <v>5878</v>
      </c>
      <c r="D18" s="45">
        <v>8</v>
      </c>
      <c r="E18" s="40">
        <v>0.1401</v>
      </c>
      <c r="F18" s="42">
        <v>48</v>
      </c>
      <c r="G18" s="40">
        <v>0.84030000000000005</v>
      </c>
      <c r="H18" s="42">
        <v>552</v>
      </c>
      <c r="I18" s="40">
        <v>9.6639999999999997</v>
      </c>
      <c r="J18" s="42">
        <v>3181</v>
      </c>
      <c r="K18" s="40">
        <v>55.689799999999998</v>
      </c>
      <c r="L18" s="42">
        <v>1726</v>
      </c>
      <c r="M18" s="40">
        <v>30.217099999999999</v>
      </c>
      <c r="N18" s="42">
        <v>3</v>
      </c>
      <c r="O18" s="40">
        <v>5.2499999999999998E-2</v>
      </c>
      <c r="P18" s="43">
        <v>194</v>
      </c>
      <c r="Q18" s="39">
        <v>3.39636</v>
      </c>
      <c r="R18" s="38">
        <v>1179</v>
      </c>
      <c r="S18" s="44">
        <v>20.0578</v>
      </c>
      <c r="T18" s="45">
        <v>166</v>
      </c>
      <c r="U18" s="39">
        <v>2.8241000000000001</v>
      </c>
      <c r="V18" s="45">
        <v>125</v>
      </c>
      <c r="W18" s="39">
        <v>2.1265999999999998</v>
      </c>
      <c r="X18" s="25">
        <v>2416</v>
      </c>
      <c r="Y18" s="26">
        <v>100</v>
      </c>
    </row>
    <row r="19" spans="1:25" s="24" customFormat="1" ht="15" customHeight="1" x14ac:dyDescent="0.2">
      <c r="A19" s="22" t="s">
        <v>1</v>
      </c>
      <c r="B19" s="54" t="s">
        <v>27</v>
      </c>
      <c r="C19" s="53">
        <v>758</v>
      </c>
      <c r="D19" s="60">
        <v>5</v>
      </c>
      <c r="E19" s="61">
        <v>0.67390000000000005</v>
      </c>
      <c r="F19" s="62">
        <v>112</v>
      </c>
      <c r="G19" s="61">
        <v>15.0943</v>
      </c>
      <c r="H19" s="62">
        <v>65</v>
      </c>
      <c r="I19" s="61">
        <v>8.76</v>
      </c>
      <c r="J19" s="62">
        <v>11</v>
      </c>
      <c r="K19" s="61">
        <v>1.4824999999999999</v>
      </c>
      <c r="L19" s="62">
        <v>71</v>
      </c>
      <c r="M19" s="61">
        <v>9.5686999999999998</v>
      </c>
      <c r="N19" s="62">
        <v>417</v>
      </c>
      <c r="O19" s="61">
        <v>56.1995</v>
      </c>
      <c r="P19" s="64">
        <v>61</v>
      </c>
      <c r="Q19" s="57">
        <v>8.2210199999999993</v>
      </c>
      <c r="R19" s="60">
        <v>173</v>
      </c>
      <c r="S19" s="58">
        <v>22.8232</v>
      </c>
      <c r="T19" s="60">
        <v>16</v>
      </c>
      <c r="U19" s="57">
        <v>2.1107999999999998</v>
      </c>
      <c r="V19" s="60">
        <v>45</v>
      </c>
      <c r="W19" s="57">
        <v>5.9367000000000001</v>
      </c>
      <c r="X19" s="67">
        <v>292</v>
      </c>
      <c r="Y19" s="68">
        <v>100</v>
      </c>
    </row>
    <row r="20" spans="1:25" s="24" customFormat="1" ht="15" customHeight="1" x14ac:dyDescent="0.2">
      <c r="A20" s="22" t="s">
        <v>1</v>
      </c>
      <c r="B20" s="52" t="s">
        <v>29</v>
      </c>
      <c r="C20" s="47">
        <v>1628</v>
      </c>
      <c r="D20" s="45">
        <v>86</v>
      </c>
      <c r="E20" s="40">
        <v>5.4987000000000004</v>
      </c>
      <c r="F20" s="41">
        <v>16</v>
      </c>
      <c r="G20" s="40">
        <v>1.0229999999999999</v>
      </c>
      <c r="H20" s="42">
        <v>297</v>
      </c>
      <c r="I20" s="40">
        <v>18.989999999999998</v>
      </c>
      <c r="J20" s="41">
        <v>31</v>
      </c>
      <c r="K20" s="40">
        <v>1.9821</v>
      </c>
      <c r="L20" s="41">
        <v>1068</v>
      </c>
      <c r="M20" s="40">
        <v>68.2864</v>
      </c>
      <c r="N20" s="41">
        <v>3</v>
      </c>
      <c r="O20" s="40">
        <v>0.1918</v>
      </c>
      <c r="P20" s="43">
        <v>63</v>
      </c>
      <c r="Q20" s="39">
        <v>4.02813</v>
      </c>
      <c r="R20" s="38">
        <v>353</v>
      </c>
      <c r="S20" s="44">
        <v>21.683</v>
      </c>
      <c r="T20" s="45">
        <v>64</v>
      </c>
      <c r="U20" s="39">
        <v>3.9312</v>
      </c>
      <c r="V20" s="45">
        <v>82</v>
      </c>
      <c r="W20" s="39">
        <v>5.0369000000000002</v>
      </c>
      <c r="X20" s="25">
        <v>725</v>
      </c>
      <c r="Y20" s="26">
        <v>100</v>
      </c>
    </row>
    <row r="21" spans="1:25" s="24" customFormat="1" ht="15" customHeight="1" x14ac:dyDescent="0.2">
      <c r="A21" s="22" t="s">
        <v>1</v>
      </c>
      <c r="B21" s="54" t="s">
        <v>30</v>
      </c>
      <c r="C21" s="53">
        <v>14860</v>
      </c>
      <c r="D21" s="59">
        <v>30</v>
      </c>
      <c r="E21" s="61">
        <v>0.2099</v>
      </c>
      <c r="F21" s="62">
        <v>290</v>
      </c>
      <c r="G21" s="61">
        <v>2.0291000000000001</v>
      </c>
      <c r="H21" s="63">
        <v>4321</v>
      </c>
      <c r="I21" s="61">
        <v>30.234000000000002</v>
      </c>
      <c r="J21" s="62">
        <v>6034</v>
      </c>
      <c r="K21" s="61">
        <v>42.2194</v>
      </c>
      <c r="L21" s="62">
        <v>3275</v>
      </c>
      <c r="M21" s="61">
        <v>22.914899999999999</v>
      </c>
      <c r="N21" s="62">
        <v>11</v>
      </c>
      <c r="O21" s="61">
        <v>7.6999999999999999E-2</v>
      </c>
      <c r="P21" s="65">
        <v>331</v>
      </c>
      <c r="Q21" s="57">
        <v>2.3159800000000001</v>
      </c>
      <c r="R21" s="59">
        <v>4278</v>
      </c>
      <c r="S21" s="58">
        <v>28.788699999999999</v>
      </c>
      <c r="T21" s="60">
        <v>568</v>
      </c>
      <c r="U21" s="57">
        <v>3.8222999999999998</v>
      </c>
      <c r="V21" s="60">
        <v>974</v>
      </c>
      <c r="W21" s="57">
        <v>6.5545</v>
      </c>
      <c r="X21" s="67">
        <v>4145</v>
      </c>
      <c r="Y21" s="68">
        <v>100</v>
      </c>
    </row>
    <row r="22" spans="1:25" s="24" customFormat="1" ht="15" customHeight="1" x14ac:dyDescent="0.2">
      <c r="A22" s="22" t="s">
        <v>1</v>
      </c>
      <c r="B22" s="52" t="s">
        <v>31</v>
      </c>
      <c r="C22" s="37">
        <v>2981</v>
      </c>
      <c r="D22" s="38">
        <v>7</v>
      </c>
      <c r="E22" s="40">
        <v>0.23710000000000001</v>
      </c>
      <c r="F22" s="41">
        <v>24</v>
      </c>
      <c r="G22" s="40">
        <v>0.81299999999999994</v>
      </c>
      <c r="H22" s="41">
        <v>196</v>
      </c>
      <c r="I22" s="40">
        <v>6.64</v>
      </c>
      <c r="J22" s="42">
        <v>534</v>
      </c>
      <c r="K22" s="40">
        <v>18.089400000000001</v>
      </c>
      <c r="L22" s="42">
        <v>2014</v>
      </c>
      <c r="M22" s="40">
        <v>68.224900000000005</v>
      </c>
      <c r="N22" s="42">
        <v>1</v>
      </c>
      <c r="O22" s="40" t="s">
        <v>77</v>
      </c>
      <c r="P22" s="46">
        <v>176</v>
      </c>
      <c r="Q22" s="39">
        <v>5.9620600000000001</v>
      </c>
      <c r="R22" s="45">
        <v>705</v>
      </c>
      <c r="S22" s="44">
        <v>23.649799999999999</v>
      </c>
      <c r="T22" s="45">
        <v>29</v>
      </c>
      <c r="U22" s="39">
        <v>0.9728</v>
      </c>
      <c r="V22" s="45">
        <v>95</v>
      </c>
      <c r="W22" s="39">
        <v>3.1869000000000001</v>
      </c>
      <c r="X22" s="25">
        <v>1886</v>
      </c>
      <c r="Y22" s="26">
        <v>100</v>
      </c>
    </row>
    <row r="23" spans="1:25" s="24" customFormat="1" ht="15" customHeight="1" x14ac:dyDescent="0.2">
      <c r="A23" s="22" t="s">
        <v>1</v>
      </c>
      <c r="B23" s="54" t="s">
        <v>28</v>
      </c>
      <c r="C23" s="53">
        <v>2375</v>
      </c>
      <c r="D23" s="60">
        <v>16</v>
      </c>
      <c r="E23" s="61">
        <v>0.68700000000000006</v>
      </c>
      <c r="F23" s="62">
        <v>17</v>
      </c>
      <c r="G23" s="61">
        <v>0.72989999999999999</v>
      </c>
      <c r="H23" s="62">
        <v>325</v>
      </c>
      <c r="I23" s="61">
        <v>13.954000000000001</v>
      </c>
      <c r="J23" s="62">
        <v>536</v>
      </c>
      <c r="K23" s="61">
        <v>23.014199999999999</v>
      </c>
      <c r="L23" s="62">
        <v>1305</v>
      </c>
      <c r="M23" s="61">
        <v>56.032600000000002</v>
      </c>
      <c r="N23" s="62">
        <v>9</v>
      </c>
      <c r="O23" s="61">
        <v>0.38640000000000002</v>
      </c>
      <c r="P23" s="65">
        <v>121</v>
      </c>
      <c r="Q23" s="57">
        <v>5.19536</v>
      </c>
      <c r="R23" s="60">
        <v>653</v>
      </c>
      <c r="S23" s="58">
        <v>27.494700000000002</v>
      </c>
      <c r="T23" s="59">
        <v>46</v>
      </c>
      <c r="U23" s="57">
        <v>1.9368000000000001</v>
      </c>
      <c r="V23" s="59">
        <v>179</v>
      </c>
      <c r="W23" s="57">
        <v>7.5368000000000004</v>
      </c>
      <c r="X23" s="67">
        <v>1343</v>
      </c>
      <c r="Y23" s="68">
        <v>100</v>
      </c>
    </row>
    <row r="24" spans="1:25" s="24" customFormat="1" ht="15" customHeight="1" x14ac:dyDescent="0.2">
      <c r="A24" s="22" t="s">
        <v>1</v>
      </c>
      <c r="B24" s="52" t="s">
        <v>32</v>
      </c>
      <c r="C24" s="37">
        <v>1885</v>
      </c>
      <c r="D24" s="45">
        <v>42</v>
      </c>
      <c r="E24" s="40">
        <v>2.2715000000000001</v>
      </c>
      <c r="F24" s="42">
        <v>18</v>
      </c>
      <c r="G24" s="40">
        <v>0.97350000000000003</v>
      </c>
      <c r="H24" s="41">
        <v>296</v>
      </c>
      <c r="I24" s="40">
        <v>16.009</v>
      </c>
      <c r="J24" s="42">
        <v>321</v>
      </c>
      <c r="K24" s="40">
        <v>17.360700000000001</v>
      </c>
      <c r="L24" s="42">
        <v>1045</v>
      </c>
      <c r="M24" s="40">
        <v>56.517000000000003</v>
      </c>
      <c r="N24" s="42">
        <v>6</v>
      </c>
      <c r="O24" s="40">
        <v>0.32450000000000001</v>
      </c>
      <c r="P24" s="46">
        <v>121</v>
      </c>
      <c r="Q24" s="39">
        <v>6.5440800000000001</v>
      </c>
      <c r="R24" s="38">
        <v>537</v>
      </c>
      <c r="S24" s="44">
        <v>28.488099999999999</v>
      </c>
      <c r="T24" s="45">
        <v>36</v>
      </c>
      <c r="U24" s="39">
        <v>1.9097999999999999</v>
      </c>
      <c r="V24" s="45">
        <v>129</v>
      </c>
      <c r="W24" s="39">
        <v>6.8434999999999997</v>
      </c>
      <c r="X24" s="25">
        <v>1350</v>
      </c>
      <c r="Y24" s="26">
        <v>100</v>
      </c>
    </row>
    <row r="25" spans="1:25" s="24" customFormat="1" ht="15" customHeight="1" x14ac:dyDescent="0.2">
      <c r="A25" s="22" t="s">
        <v>1</v>
      </c>
      <c r="B25" s="54" t="s">
        <v>33</v>
      </c>
      <c r="C25" s="55">
        <v>3240</v>
      </c>
      <c r="D25" s="60">
        <v>1</v>
      </c>
      <c r="E25" s="61" t="s">
        <v>77</v>
      </c>
      <c r="F25" s="62">
        <v>7</v>
      </c>
      <c r="G25" s="61">
        <v>0.2175</v>
      </c>
      <c r="H25" s="62">
        <v>194</v>
      </c>
      <c r="I25" s="61">
        <v>6.0289999999999999</v>
      </c>
      <c r="J25" s="62">
        <v>656</v>
      </c>
      <c r="K25" s="61">
        <v>20.385300000000001</v>
      </c>
      <c r="L25" s="63">
        <v>2210</v>
      </c>
      <c r="M25" s="61">
        <v>68.676199999999994</v>
      </c>
      <c r="N25" s="62">
        <v>6</v>
      </c>
      <c r="O25" s="61">
        <v>0.1865</v>
      </c>
      <c r="P25" s="65">
        <v>144</v>
      </c>
      <c r="Q25" s="57">
        <v>4.4748299999999999</v>
      </c>
      <c r="R25" s="60">
        <v>844</v>
      </c>
      <c r="S25" s="58">
        <v>26.049399999999999</v>
      </c>
      <c r="T25" s="60">
        <v>22</v>
      </c>
      <c r="U25" s="57">
        <v>0.67900000000000005</v>
      </c>
      <c r="V25" s="60">
        <v>66</v>
      </c>
      <c r="W25" s="57">
        <v>2.0369999999999999</v>
      </c>
      <c r="X25" s="67">
        <v>1401</v>
      </c>
      <c r="Y25" s="68">
        <v>100</v>
      </c>
    </row>
    <row r="26" spans="1:25" s="24" customFormat="1" ht="15" customHeight="1" x14ac:dyDescent="0.2">
      <c r="A26" s="22" t="s">
        <v>1</v>
      </c>
      <c r="B26" s="52" t="s">
        <v>34</v>
      </c>
      <c r="C26" s="37">
        <v>1565</v>
      </c>
      <c r="D26" s="38">
        <v>15</v>
      </c>
      <c r="E26" s="40">
        <v>1.0699000000000001</v>
      </c>
      <c r="F26" s="41">
        <v>2</v>
      </c>
      <c r="G26" s="40">
        <v>0.14269999999999999</v>
      </c>
      <c r="H26" s="41">
        <v>53</v>
      </c>
      <c r="I26" s="40">
        <v>3.78</v>
      </c>
      <c r="J26" s="42">
        <v>894</v>
      </c>
      <c r="K26" s="40">
        <v>63.765999999999998</v>
      </c>
      <c r="L26" s="42">
        <v>407</v>
      </c>
      <c r="M26" s="40">
        <v>29.03</v>
      </c>
      <c r="N26" s="41">
        <v>2</v>
      </c>
      <c r="O26" s="40">
        <v>0.14269999999999999</v>
      </c>
      <c r="P26" s="46">
        <v>29</v>
      </c>
      <c r="Q26" s="39">
        <v>2.06847</v>
      </c>
      <c r="R26" s="38">
        <v>355</v>
      </c>
      <c r="S26" s="44">
        <v>22.683700000000002</v>
      </c>
      <c r="T26" s="38">
        <v>163</v>
      </c>
      <c r="U26" s="39">
        <v>10.4153</v>
      </c>
      <c r="V26" s="38">
        <v>13</v>
      </c>
      <c r="W26" s="39">
        <v>0.83069999999999999</v>
      </c>
      <c r="X26" s="25">
        <v>1365</v>
      </c>
      <c r="Y26" s="26">
        <v>100</v>
      </c>
    </row>
    <row r="27" spans="1:25" s="24" customFormat="1" ht="15" customHeight="1" x14ac:dyDescent="0.2">
      <c r="A27" s="22" t="s">
        <v>1</v>
      </c>
      <c r="B27" s="54" t="s">
        <v>37</v>
      </c>
      <c r="C27" s="55">
        <v>612</v>
      </c>
      <c r="D27" s="59">
        <v>4</v>
      </c>
      <c r="E27" s="61">
        <v>0.70299999999999996</v>
      </c>
      <c r="F27" s="62">
        <v>2</v>
      </c>
      <c r="G27" s="61">
        <v>0.35149999999999998</v>
      </c>
      <c r="H27" s="62">
        <v>6</v>
      </c>
      <c r="I27" s="61">
        <v>1.054</v>
      </c>
      <c r="J27" s="62">
        <v>47</v>
      </c>
      <c r="K27" s="61">
        <v>8.2600999999999996</v>
      </c>
      <c r="L27" s="63">
        <v>502</v>
      </c>
      <c r="M27" s="61">
        <v>88.224999999999994</v>
      </c>
      <c r="N27" s="62">
        <v>0</v>
      </c>
      <c r="O27" s="61">
        <v>0</v>
      </c>
      <c r="P27" s="65">
        <v>8</v>
      </c>
      <c r="Q27" s="57">
        <v>1.40598</v>
      </c>
      <c r="R27" s="60">
        <v>221</v>
      </c>
      <c r="S27" s="58">
        <v>36.1111</v>
      </c>
      <c r="T27" s="59">
        <v>43</v>
      </c>
      <c r="U27" s="57">
        <v>7.0260999999999996</v>
      </c>
      <c r="V27" s="59">
        <v>18</v>
      </c>
      <c r="W27" s="57">
        <v>2.9411999999999998</v>
      </c>
      <c r="X27" s="67">
        <v>579</v>
      </c>
      <c r="Y27" s="68">
        <v>100</v>
      </c>
    </row>
    <row r="28" spans="1:25" s="24" customFormat="1" ht="15" customHeight="1" x14ac:dyDescent="0.2">
      <c r="A28" s="22" t="s">
        <v>1</v>
      </c>
      <c r="B28" s="52" t="s">
        <v>36</v>
      </c>
      <c r="C28" s="47">
        <v>4237</v>
      </c>
      <c r="D28" s="45">
        <v>15</v>
      </c>
      <c r="E28" s="40">
        <v>0.37380000000000002</v>
      </c>
      <c r="F28" s="42">
        <v>56</v>
      </c>
      <c r="G28" s="40">
        <v>1.3955</v>
      </c>
      <c r="H28" s="42">
        <v>460</v>
      </c>
      <c r="I28" s="40">
        <v>11.462999999999999</v>
      </c>
      <c r="J28" s="42">
        <v>2321</v>
      </c>
      <c r="K28" s="40">
        <v>57.837000000000003</v>
      </c>
      <c r="L28" s="41">
        <v>948</v>
      </c>
      <c r="M28" s="40">
        <v>23.623200000000001</v>
      </c>
      <c r="N28" s="42">
        <v>2</v>
      </c>
      <c r="O28" s="40" t="s">
        <v>77</v>
      </c>
      <c r="P28" s="43">
        <v>211</v>
      </c>
      <c r="Q28" s="39">
        <v>5.2579099999999999</v>
      </c>
      <c r="R28" s="45">
        <v>1150</v>
      </c>
      <c r="S28" s="44">
        <v>27.1418</v>
      </c>
      <c r="T28" s="38">
        <v>224</v>
      </c>
      <c r="U28" s="39">
        <v>5.2868000000000004</v>
      </c>
      <c r="V28" s="38">
        <v>194</v>
      </c>
      <c r="W28" s="39">
        <v>4.5787000000000004</v>
      </c>
      <c r="X28" s="25">
        <v>1414</v>
      </c>
      <c r="Y28" s="26">
        <v>100</v>
      </c>
    </row>
    <row r="29" spans="1:25" s="24" customFormat="1" ht="15" customHeight="1" x14ac:dyDescent="0.2">
      <c r="A29" s="22" t="s">
        <v>1</v>
      </c>
      <c r="B29" s="54" t="s">
        <v>35</v>
      </c>
      <c r="C29" s="53">
        <v>1352</v>
      </c>
      <c r="D29" s="60">
        <v>2</v>
      </c>
      <c r="E29" s="61">
        <v>0.15690000000000001</v>
      </c>
      <c r="F29" s="62">
        <v>34</v>
      </c>
      <c r="G29" s="61">
        <v>2.6667000000000001</v>
      </c>
      <c r="H29" s="63">
        <v>327</v>
      </c>
      <c r="I29" s="61">
        <v>25.646999999999998</v>
      </c>
      <c r="J29" s="62">
        <v>177</v>
      </c>
      <c r="K29" s="61">
        <v>13.882400000000001</v>
      </c>
      <c r="L29" s="63">
        <v>675</v>
      </c>
      <c r="M29" s="61">
        <v>52.941200000000002</v>
      </c>
      <c r="N29" s="62">
        <v>2</v>
      </c>
      <c r="O29" s="61">
        <v>0.15690000000000001</v>
      </c>
      <c r="P29" s="65">
        <v>58</v>
      </c>
      <c r="Q29" s="57">
        <v>4.5490199999999996</v>
      </c>
      <c r="R29" s="60">
        <v>510</v>
      </c>
      <c r="S29" s="58">
        <v>37.721899999999998</v>
      </c>
      <c r="T29" s="60">
        <v>77</v>
      </c>
      <c r="U29" s="57">
        <v>5.6952999999999996</v>
      </c>
      <c r="V29" s="60">
        <v>112</v>
      </c>
      <c r="W29" s="57">
        <v>8.2840000000000007</v>
      </c>
      <c r="X29" s="67">
        <v>1870</v>
      </c>
      <c r="Y29" s="68">
        <v>99.412000000000006</v>
      </c>
    </row>
    <row r="30" spans="1:25" s="24" customFormat="1" ht="15" customHeight="1" x14ac:dyDescent="0.2">
      <c r="A30" s="22" t="s">
        <v>1</v>
      </c>
      <c r="B30" s="52" t="s">
        <v>38</v>
      </c>
      <c r="C30" s="37">
        <v>3239</v>
      </c>
      <c r="D30" s="45">
        <v>72</v>
      </c>
      <c r="E30" s="40">
        <v>2.2599</v>
      </c>
      <c r="F30" s="41">
        <v>29</v>
      </c>
      <c r="G30" s="40">
        <v>0.91020000000000001</v>
      </c>
      <c r="H30" s="42">
        <v>218</v>
      </c>
      <c r="I30" s="40">
        <v>6.8419999999999996</v>
      </c>
      <c r="J30" s="42">
        <v>559</v>
      </c>
      <c r="K30" s="40">
        <v>17.545500000000001</v>
      </c>
      <c r="L30" s="42">
        <v>2188</v>
      </c>
      <c r="M30" s="40">
        <v>68.6755</v>
      </c>
      <c r="N30" s="42">
        <v>4</v>
      </c>
      <c r="O30" s="40">
        <v>0.1255</v>
      </c>
      <c r="P30" s="43">
        <v>116</v>
      </c>
      <c r="Q30" s="39">
        <v>3.64093</v>
      </c>
      <c r="R30" s="45">
        <v>780</v>
      </c>
      <c r="S30" s="44">
        <v>24.081499999999998</v>
      </c>
      <c r="T30" s="38">
        <v>53</v>
      </c>
      <c r="U30" s="39">
        <v>1.6363000000000001</v>
      </c>
      <c r="V30" s="38">
        <v>92</v>
      </c>
      <c r="W30" s="39">
        <v>2.8403999999999998</v>
      </c>
      <c r="X30" s="25">
        <v>3559</v>
      </c>
      <c r="Y30" s="26">
        <v>100</v>
      </c>
    </row>
    <row r="31" spans="1:25" s="24" customFormat="1" ht="15" customHeight="1" x14ac:dyDescent="0.2">
      <c r="A31" s="22" t="s">
        <v>1</v>
      </c>
      <c r="B31" s="54" t="s">
        <v>39</v>
      </c>
      <c r="C31" s="55">
        <v>4337</v>
      </c>
      <c r="D31" s="60">
        <v>200</v>
      </c>
      <c r="E31" s="61">
        <v>4.6619999999999999</v>
      </c>
      <c r="F31" s="63">
        <v>99</v>
      </c>
      <c r="G31" s="61">
        <v>2.3077000000000001</v>
      </c>
      <c r="H31" s="62">
        <v>478</v>
      </c>
      <c r="I31" s="61">
        <v>11.141999999999999</v>
      </c>
      <c r="J31" s="63">
        <v>1207</v>
      </c>
      <c r="K31" s="61">
        <v>28.135200000000001</v>
      </c>
      <c r="L31" s="62">
        <v>2071</v>
      </c>
      <c r="M31" s="61">
        <v>48.275100000000002</v>
      </c>
      <c r="N31" s="62">
        <v>4</v>
      </c>
      <c r="O31" s="61">
        <v>9.3200000000000005E-2</v>
      </c>
      <c r="P31" s="64">
        <v>231</v>
      </c>
      <c r="Q31" s="57">
        <v>5.38462</v>
      </c>
      <c r="R31" s="59">
        <v>1647</v>
      </c>
      <c r="S31" s="58">
        <v>37.9756</v>
      </c>
      <c r="T31" s="60">
        <v>47</v>
      </c>
      <c r="U31" s="57">
        <v>1.0837000000000001</v>
      </c>
      <c r="V31" s="60">
        <v>236</v>
      </c>
      <c r="W31" s="57">
        <v>5.4414999999999996</v>
      </c>
      <c r="X31" s="67">
        <v>2232</v>
      </c>
      <c r="Y31" s="68">
        <v>100</v>
      </c>
    </row>
    <row r="32" spans="1:25" s="24" customFormat="1" ht="15" customHeight="1" x14ac:dyDescent="0.2">
      <c r="A32" s="22" t="s">
        <v>1</v>
      </c>
      <c r="B32" s="52" t="s">
        <v>41</v>
      </c>
      <c r="C32" s="37">
        <v>1764</v>
      </c>
      <c r="D32" s="38">
        <v>6</v>
      </c>
      <c r="E32" s="40">
        <v>0.34210000000000002</v>
      </c>
      <c r="F32" s="42">
        <v>5</v>
      </c>
      <c r="G32" s="40">
        <v>0.28510000000000002</v>
      </c>
      <c r="H32" s="42">
        <v>36</v>
      </c>
      <c r="I32" s="40">
        <v>2.052</v>
      </c>
      <c r="J32" s="42">
        <v>1130</v>
      </c>
      <c r="K32" s="40">
        <v>64.424199999999999</v>
      </c>
      <c r="L32" s="41">
        <v>556</v>
      </c>
      <c r="M32" s="40">
        <v>31.699000000000002</v>
      </c>
      <c r="N32" s="41">
        <v>3</v>
      </c>
      <c r="O32" s="40">
        <v>0.17100000000000001</v>
      </c>
      <c r="P32" s="46">
        <v>18</v>
      </c>
      <c r="Q32" s="39">
        <v>1.02623</v>
      </c>
      <c r="R32" s="38">
        <v>369</v>
      </c>
      <c r="S32" s="44">
        <v>20.918399999999998</v>
      </c>
      <c r="T32" s="45">
        <v>10</v>
      </c>
      <c r="U32" s="39">
        <v>0.56689999999999996</v>
      </c>
      <c r="V32" s="45">
        <v>9</v>
      </c>
      <c r="W32" s="39">
        <v>0.51019999999999999</v>
      </c>
      <c r="X32" s="25">
        <v>960</v>
      </c>
      <c r="Y32" s="26">
        <v>100</v>
      </c>
    </row>
    <row r="33" spans="1:25" s="24" customFormat="1" ht="15" customHeight="1" x14ac:dyDescent="0.2">
      <c r="A33" s="22" t="s">
        <v>1</v>
      </c>
      <c r="B33" s="54" t="s">
        <v>40</v>
      </c>
      <c r="C33" s="53">
        <v>4880</v>
      </c>
      <c r="D33" s="59">
        <v>21</v>
      </c>
      <c r="E33" s="61">
        <v>0.44330000000000003</v>
      </c>
      <c r="F33" s="62">
        <v>17</v>
      </c>
      <c r="G33" s="61">
        <v>0.3589</v>
      </c>
      <c r="H33" s="63">
        <v>244</v>
      </c>
      <c r="I33" s="61">
        <v>5.1509999999999998</v>
      </c>
      <c r="J33" s="62">
        <v>911</v>
      </c>
      <c r="K33" s="61">
        <v>19.2316</v>
      </c>
      <c r="L33" s="62">
        <v>3313</v>
      </c>
      <c r="M33" s="61">
        <v>69.938800000000001</v>
      </c>
      <c r="N33" s="63">
        <v>23</v>
      </c>
      <c r="O33" s="61">
        <v>0.48549999999999999</v>
      </c>
      <c r="P33" s="65">
        <v>208</v>
      </c>
      <c r="Q33" s="57">
        <v>4.3909599999999998</v>
      </c>
      <c r="R33" s="59">
        <v>1191</v>
      </c>
      <c r="S33" s="58">
        <v>24.4057</v>
      </c>
      <c r="T33" s="59">
        <v>143</v>
      </c>
      <c r="U33" s="57">
        <v>2.9302999999999999</v>
      </c>
      <c r="V33" s="59">
        <v>108</v>
      </c>
      <c r="W33" s="57">
        <v>2.2130999999999998</v>
      </c>
      <c r="X33" s="67">
        <v>2381</v>
      </c>
      <c r="Y33" s="68">
        <v>100</v>
      </c>
    </row>
    <row r="34" spans="1:25" s="24" customFormat="1" ht="15" customHeight="1" x14ac:dyDescent="0.2">
      <c r="A34" s="22" t="s">
        <v>1</v>
      </c>
      <c r="B34" s="52" t="s">
        <v>42</v>
      </c>
      <c r="C34" s="47">
        <v>930</v>
      </c>
      <c r="D34" s="38">
        <v>224</v>
      </c>
      <c r="E34" s="40">
        <v>24.6968</v>
      </c>
      <c r="F34" s="42">
        <v>6</v>
      </c>
      <c r="G34" s="40">
        <v>0.66149999999999998</v>
      </c>
      <c r="H34" s="41">
        <v>45</v>
      </c>
      <c r="I34" s="40">
        <v>4.9610000000000003</v>
      </c>
      <c r="J34" s="42">
        <v>20</v>
      </c>
      <c r="K34" s="40">
        <v>2.2050999999999998</v>
      </c>
      <c r="L34" s="41">
        <v>578</v>
      </c>
      <c r="M34" s="40">
        <v>63.726599999999998</v>
      </c>
      <c r="N34" s="41">
        <v>2</v>
      </c>
      <c r="O34" s="40">
        <v>0.2205</v>
      </c>
      <c r="P34" s="43">
        <v>32</v>
      </c>
      <c r="Q34" s="39">
        <v>3.5281099999999999</v>
      </c>
      <c r="R34" s="45">
        <v>186</v>
      </c>
      <c r="S34" s="44">
        <v>20</v>
      </c>
      <c r="T34" s="45">
        <v>23</v>
      </c>
      <c r="U34" s="39">
        <v>2.4731000000000001</v>
      </c>
      <c r="V34" s="45">
        <v>27</v>
      </c>
      <c r="W34" s="39">
        <v>2.9032</v>
      </c>
      <c r="X34" s="25">
        <v>823</v>
      </c>
      <c r="Y34" s="26">
        <v>96.233000000000004</v>
      </c>
    </row>
    <row r="35" spans="1:25" s="24" customFormat="1" ht="15" customHeight="1" x14ac:dyDescent="0.2">
      <c r="A35" s="22" t="s">
        <v>1</v>
      </c>
      <c r="B35" s="54" t="s">
        <v>45</v>
      </c>
      <c r="C35" s="55">
        <v>1609</v>
      </c>
      <c r="D35" s="59">
        <v>56</v>
      </c>
      <c r="E35" s="61">
        <v>3.5110000000000001</v>
      </c>
      <c r="F35" s="62">
        <v>16</v>
      </c>
      <c r="G35" s="61">
        <v>1.0031000000000001</v>
      </c>
      <c r="H35" s="63">
        <v>346</v>
      </c>
      <c r="I35" s="61">
        <v>21.693000000000001</v>
      </c>
      <c r="J35" s="62">
        <v>169</v>
      </c>
      <c r="K35" s="61">
        <v>10.595599999999999</v>
      </c>
      <c r="L35" s="63">
        <v>906</v>
      </c>
      <c r="M35" s="61">
        <v>56.802500000000002</v>
      </c>
      <c r="N35" s="62">
        <v>2</v>
      </c>
      <c r="O35" s="61">
        <v>0.12540000000000001</v>
      </c>
      <c r="P35" s="65">
        <v>100</v>
      </c>
      <c r="Q35" s="57">
        <v>6.26959</v>
      </c>
      <c r="R35" s="59">
        <v>409</v>
      </c>
      <c r="S35" s="58">
        <v>25.419499999999999</v>
      </c>
      <c r="T35" s="59">
        <v>14</v>
      </c>
      <c r="U35" s="57">
        <v>0.87009999999999998</v>
      </c>
      <c r="V35" s="59">
        <v>34</v>
      </c>
      <c r="W35" s="57">
        <v>2.1131000000000002</v>
      </c>
      <c r="X35" s="67">
        <v>1055</v>
      </c>
      <c r="Y35" s="68">
        <v>100</v>
      </c>
    </row>
    <row r="36" spans="1:25" s="24" customFormat="1" ht="15" customHeight="1" x14ac:dyDescent="0.2">
      <c r="A36" s="22" t="s">
        <v>1</v>
      </c>
      <c r="B36" s="52" t="s">
        <v>49</v>
      </c>
      <c r="C36" s="47">
        <v>2131</v>
      </c>
      <c r="D36" s="45">
        <v>48</v>
      </c>
      <c r="E36" s="40">
        <v>2.3010999999999999</v>
      </c>
      <c r="F36" s="42">
        <v>25</v>
      </c>
      <c r="G36" s="40">
        <v>1.1984999999999999</v>
      </c>
      <c r="H36" s="42">
        <v>689</v>
      </c>
      <c r="I36" s="40">
        <v>33.03</v>
      </c>
      <c r="J36" s="41">
        <v>482</v>
      </c>
      <c r="K36" s="40">
        <v>23.106400000000001</v>
      </c>
      <c r="L36" s="41">
        <v>694</v>
      </c>
      <c r="M36" s="40">
        <v>33.269399999999997</v>
      </c>
      <c r="N36" s="42">
        <v>41</v>
      </c>
      <c r="O36" s="40">
        <v>1.9655</v>
      </c>
      <c r="P36" s="46">
        <v>107</v>
      </c>
      <c r="Q36" s="39">
        <v>5.1294300000000002</v>
      </c>
      <c r="R36" s="38">
        <v>509</v>
      </c>
      <c r="S36" s="44">
        <v>23.8855</v>
      </c>
      <c r="T36" s="45">
        <v>45</v>
      </c>
      <c r="U36" s="39">
        <v>2.1116999999999999</v>
      </c>
      <c r="V36" s="45">
        <v>250</v>
      </c>
      <c r="W36" s="39">
        <v>11.7316</v>
      </c>
      <c r="X36" s="25">
        <v>704</v>
      </c>
      <c r="Y36" s="26">
        <v>100</v>
      </c>
    </row>
    <row r="37" spans="1:25" s="24" customFormat="1" ht="15" customHeight="1" x14ac:dyDescent="0.2">
      <c r="A37" s="22" t="s">
        <v>1</v>
      </c>
      <c r="B37" s="54" t="s">
        <v>46</v>
      </c>
      <c r="C37" s="53">
        <v>1801</v>
      </c>
      <c r="D37" s="60">
        <v>1</v>
      </c>
      <c r="E37" s="61">
        <v>5.9900000000000002E-2</v>
      </c>
      <c r="F37" s="62">
        <v>26</v>
      </c>
      <c r="G37" s="61">
        <v>1.5569</v>
      </c>
      <c r="H37" s="62">
        <v>92</v>
      </c>
      <c r="I37" s="61">
        <v>5.5090000000000003</v>
      </c>
      <c r="J37" s="62">
        <v>81</v>
      </c>
      <c r="K37" s="61">
        <v>4.8502999999999998</v>
      </c>
      <c r="L37" s="62">
        <v>1444</v>
      </c>
      <c r="M37" s="61">
        <v>86.467100000000002</v>
      </c>
      <c r="N37" s="63">
        <v>2</v>
      </c>
      <c r="O37" s="61">
        <v>0.1198</v>
      </c>
      <c r="P37" s="65">
        <v>24</v>
      </c>
      <c r="Q37" s="57">
        <v>1.43713</v>
      </c>
      <c r="R37" s="60">
        <v>517</v>
      </c>
      <c r="S37" s="58">
        <v>28.706299999999999</v>
      </c>
      <c r="T37" s="59">
        <v>131</v>
      </c>
      <c r="U37" s="57">
        <v>7.2736999999999998</v>
      </c>
      <c r="V37" s="59">
        <v>24</v>
      </c>
      <c r="W37" s="57">
        <v>1.3326</v>
      </c>
      <c r="X37" s="67">
        <v>491</v>
      </c>
      <c r="Y37" s="68">
        <v>100</v>
      </c>
    </row>
    <row r="38" spans="1:25" s="24" customFormat="1" ht="15" customHeight="1" x14ac:dyDescent="0.2">
      <c r="A38" s="22" t="s">
        <v>1</v>
      </c>
      <c r="B38" s="52" t="s">
        <v>47</v>
      </c>
      <c r="C38" s="37">
        <v>2999</v>
      </c>
      <c r="D38" s="38">
        <v>2</v>
      </c>
      <c r="E38" s="40">
        <v>6.8199999999999997E-2</v>
      </c>
      <c r="F38" s="42">
        <v>91</v>
      </c>
      <c r="G38" s="40">
        <v>3.1025999999999998</v>
      </c>
      <c r="H38" s="42">
        <v>814</v>
      </c>
      <c r="I38" s="40">
        <v>27.753</v>
      </c>
      <c r="J38" s="42">
        <v>875</v>
      </c>
      <c r="K38" s="40">
        <v>29.832899999999999</v>
      </c>
      <c r="L38" s="42">
        <v>1075</v>
      </c>
      <c r="M38" s="40">
        <v>36.651899999999998</v>
      </c>
      <c r="N38" s="42">
        <v>6</v>
      </c>
      <c r="O38" s="40">
        <v>0.2046</v>
      </c>
      <c r="P38" s="43">
        <v>70</v>
      </c>
      <c r="Q38" s="39">
        <v>2.3866299999999998</v>
      </c>
      <c r="R38" s="38">
        <v>990</v>
      </c>
      <c r="S38" s="44">
        <v>33.011000000000003</v>
      </c>
      <c r="T38" s="45">
        <v>66</v>
      </c>
      <c r="U38" s="39">
        <v>2.2006999999999999</v>
      </c>
      <c r="V38" s="45">
        <v>178</v>
      </c>
      <c r="W38" s="39">
        <v>5.9352999999999998</v>
      </c>
      <c r="X38" s="25">
        <v>2561</v>
      </c>
      <c r="Y38" s="26">
        <v>100</v>
      </c>
    </row>
    <row r="39" spans="1:25" s="24" customFormat="1" ht="15" customHeight="1" x14ac:dyDescent="0.2">
      <c r="A39" s="22" t="s">
        <v>1</v>
      </c>
      <c r="B39" s="54" t="s">
        <v>48</v>
      </c>
      <c r="C39" s="53">
        <v>891</v>
      </c>
      <c r="D39" s="59">
        <v>147</v>
      </c>
      <c r="E39" s="61">
        <v>16.554099999999998</v>
      </c>
      <c r="F39" s="62">
        <v>3</v>
      </c>
      <c r="G39" s="61">
        <v>0.33779999999999999</v>
      </c>
      <c r="H39" s="63">
        <v>501</v>
      </c>
      <c r="I39" s="61">
        <v>56.418999999999997</v>
      </c>
      <c r="J39" s="62">
        <v>27</v>
      </c>
      <c r="K39" s="61">
        <v>3.0405000000000002</v>
      </c>
      <c r="L39" s="63">
        <v>194</v>
      </c>
      <c r="M39" s="61">
        <v>21.846800000000002</v>
      </c>
      <c r="N39" s="62">
        <v>0</v>
      </c>
      <c r="O39" s="61">
        <v>0</v>
      </c>
      <c r="P39" s="65">
        <v>16</v>
      </c>
      <c r="Q39" s="57">
        <v>1.8018000000000001</v>
      </c>
      <c r="R39" s="60">
        <v>234</v>
      </c>
      <c r="S39" s="58">
        <v>26.262599999999999</v>
      </c>
      <c r="T39" s="60">
        <v>3</v>
      </c>
      <c r="U39" s="57">
        <v>0.3367</v>
      </c>
      <c r="V39" s="60">
        <v>113</v>
      </c>
      <c r="W39" s="57">
        <v>12.682399999999999</v>
      </c>
      <c r="X39" s="67">
        <v>866</v>
      </c>
      <c r="Y39" s="68">
        <v>100</v>
      </c>
    </row>
    <row r="40" spans="1:25" s="24" customFormat="1" ht="15" customHeight="1" x14ac:dyDescent="0.2">
      <c r="A40" s="22" t="s">
        <v>1</v>
      </c>
      <c r="B40" s="52" t="s">
        <v>50</v>
      </c>
      <c r="C40" s="47">
        <v>4986</v>
      </c>
      <c r="D40" s="38">
        <v>42</v>
      </c>
      <c r="E40" s="40">
        <v>0.85240000000000005</v>
      </c>
      <c r="F40" s="42">
        <v>159</v>
      </c>
      <c r="G40" s="40">
        <v>3.2271000000000001</v>
      </c>
      <c r="H40" s="42">
        <v>1361</v>
      </c>
      <c r="I40" s="40">
        <v>27.623000000000001</v>
      </c>
      <c r="J40" s="41">
        <v>1895</v>
      </c>
      <c r="K40" s="40">
        <v>38.461500000000001</v>
      </c>
      <c r="L40" s="41">
        <v>1362</v>
      </c>
      <c r="M40" s="40">
        <v>27.643599999999999</v>
      </c>
      <c r="N40" s="42">
        <v>6</v>
      </c>
      <c r="O40" s="40">
        <v>0.12180000000000001</v>
      </c>
      <c r="P40" s="43">
        <v>102</v>
      </c>
      <c r="Q40" s="39">
        <v>2.07023</v>
      </c>
      <c r="R40" s="38">
        <v>1865</v>
      </c>
      <c r="S40" s="44">
        <v>37.404699999999998</v>
      </c>
      <c r="T40" s="45">
        <v>59</v>
      </c>
      <c r="U40" s="39">
        <v>1.1833</v>
      </c>
      <c r="V40" s="45">
        <v>370</v>
      </c>
      <c r="W40" s="39">
        <v>7.4207999999999998</v>
      </c>
      <c r="X40" s="25">
        <v>4873</v>
      </c>
      <c r="Y40" s="26">
        <v>100</v>
      </c>
    </row>
    <row r="41" spans="1:25" s="24" customFormat="1" ht="15" customHeight="1" x14ac:dyDescent="0.2">
      <c r="A41" s="22" t="s">
        <v>1</v>
      </c>
      <c r="B41" s="54" t="s">
        <v>43</v>
      </c>
      <c r="C41" s="53">
        <v>5524</v>
      </c>
      <c r="D41" s="59">
        <v>43</v>
      </c>
      <c r="E41" s="61">
        <v>0.79700000000000004</v>
      </c>
      <c r="F41" s="62">
        <v>54</v>
      </c>
      <c r="G41" s="61">
        <v>1.0008999999999999</v>
      </c>
      <c r="H41" s="62">
        <v>882</v>
      </c>
      <c r="I41" s="61">
        <v>16.347999999999999</v>
      </c>
      <c r="J41" s="62">
        <v>2397</v>
      </c>
      <c r="K41" s="61">
        <v>44.43</v>
      </c>
      <c r="L41" s="63">
        <v>1736</v>
      </c>
      <c r="M41" s="61">
        <v>32.177900000000001</v>
      </c>
      <c r="N41" s="63">
        <v>11</v>
      </c>
      <c r="O41" s="61">
        <v>0.2039</v>
      </c>
      <c r="P41" s="64">
        <v>272</v>
      </c>
      <c r="Q41" s="57">
        <v>5.0417100000000001</v>
      </c>
      <c r="R41" s="59">
        <v>1481</v>
      </c>
      <c r="S41" s="58">
        <v>26.810300000000002</v>
      </c>
      <c r="T41" s="60">
        <v>129</v>
      </c>
      <c r="U41" s="57">
        <v>2.3353000000000002</v>
      </c>
      <c r="V41" s="60">
        <v>414</v>
      </c>
      <c r="W41" s="57">
        <v>7.4946000000000002</v>
      </c>
      <c r="X41" s="67">
        <v>2661</v>
      </c>
      <c r="Y41" s="68">
        <v>100</v>
      </c>
    </row>
    <row r="42" spans="1:25" s="24" customFormat="1" ht="15" customHeight="1" x14ac:dyDescent="0.2">
      <c r="A42" s="22" t="s">
        <v>1</v>
      </c>
      <c r="B42" s="52" t="s">
        <v>44</v>
      </c>
      <c r="C42" s="47">
        <v>560</v>
      </c>
      <c r="D42" s="38">
        <v>152</v>
      </c>
      <c r="E42" s="40">
        <v>27.737200000000001</v>
      </c>
      <c r="F42" s="42">
        <v>5</v>
      </c>
      <c r="G42" s="40">
        <v>0.91239999999999999</v>
      </c>
      <c r="H42" s="42">
        <v>31</v>
      </c>
      <c r="I42" s="40">
        <v>5.657</v>
      </c>
      <c r="J42" s="41">
        <v>48</v>
      </c>
      <c r="K42" s="40">
        <v>8.7591000000000001</v>
      </c>
      <c r="L42" s="41">
        <v>309</v>
      </c>
      <c r="M42" s="40">
        <v>56.386899999999997</v>
      </c>
      <c r="N42" s="41">
        <v>1</v>
      </c>
      <c r="O42" s="40">
        <v>0.1825</v>
      </c>
      <c r="P42" s="43">
        <v>2</v>
      </c>
      <c r="Q42" s="39">
        <v>0.36496000000000001</v>
      </c>
      <c r="R42" s="38">
        <v>151</v>
      </c>
      <c r="S42" s="44">
        <v>26.964300000000001</v>
      </c>
      <c r="T42" s="45">
        <v>12</v>
      </c>
      <c r="U42" s="39">
        <v>2.1429</v>
      </c>
      <c r="V42" s="45">
        <v>1</v>
      </c>
      <c r="W42" s="39">
        <v>0.17860000000000001</v>
      </c>
      <c r="X42" s="25">
        <v>483</v>
      </c>
      <c r="Y42" s="26">
        <v>100</v>
      </c>
    </row>
    <row r="43" spans="1:25" s="24" customFormat="1" ht="15" customHeight="1" x14ac:dyDescent="0.2">
      <c r="A43" s="22" t="s">
        <v>1</v>
      </c>
      <c r="B43" s="54" t="s">
        <v>51</v>
      </c>
      <c r="C43" s="53">
        <v>3395</v>
      </c>
      <c r="D43" s="60">
        <v>3</v>
      </c>
      <c r="E43" s="61">
        <v>9.0499999999999997E-2</v>
      </c>
      <c r="F43" s="62">
        <v>41</v>
      </c>
      <c r="G43" s="61">
        <v>1.2372000000000001</v>
      </c>
      <c r="H43" s="63">
        <v>136</v>
      </c>
      <c r="I43" s="61">
        <v>4.1040000000000001</v>
      </c>
      <c r="J43" s="62">
        <v>1008</v>
      </c>
      <c r="K43" s="61">
        <v>30.416399999999999</v>
      </c>
      <c r="L43" s="62">
        <v>1920</v>
      </c>
      <c r="M43" s="61">
        <v>57.936</v>
      </c>
      <c r="N43" s="62">
        <v>1</v>
      </c>
      <c r="O43" s="61" t="s">
        <v>77</v>
      </c>
      <c r="P43" s="64">
        <v>205</v>
      </c>
      <c r="Q43" s="57">
        <v>6.18588</v>
      </c>
      <c r="R43" s="59">
        <v>1011</v>
      </c>
      <c r="S43" s="58">
        <v>29.7791</v>
      </c>
      <c r="T43" s="59">
        <v>81</v>
      </c>
      <c r="U43" s="57">
        <v>2.3858999999999999</v>
      </c>
      <c r="V43" s="59">
        <v>76</v>
      </c>
      <c r="W43" s="57">
        <v>2.2385999999999999</v>
      </c>
      <c r="X43" s="67">
        <v>3593</v>
      </c>
      <c r="Y43" s="68">
        <v>100</v>
      </c>
    </row>
    <row r="44" spans="1:25" s="24" customFormat="1" ht="15" customHeight="1" x14ac:dyDescent="0.2">
      <c r="A44" s="22" t="s">
        <v>1</v>
      </c>
      <c r="B44" s="52" t="s">
        <v>52</v>
      </c>
      <c r="C44" s="37">
        <v>2703</v>
      </c>
      <c r="D44" s="38">
        <v>335</v>
      </c>
      <c r="E44" s="40">
        <v>12.675000000000001</v>
      </c>
      <c r="F44" s="41">
        <v>27</v>
      </c>
      <c r="G44" s="40">
        <v>1.0216000000000001</v>
      </c>
      <c r="H44" s="42">
        <v>331</v>
      </c>
      <c r="I44" s="40">
        <v>12.523999999999999</v>
      </c>
      <c r="J44" s="42">
        <v>535</v>
      </c>
      <c r="K44" s="40">
        <v>20.242100000000001</v>
      </c>
      <c r="L44" s="42">
        <v>1242</v>
      </c>
      <c r="M44" s="40">
        <v>46.992100000000001</v>
      </c>
      <c r="N44" s="41">
        <v>8</v>
      </c>
      <c r="O44" s="40">
        <v>0.30270000000000002</v>
      </c>
      <c r="P44" s="46">
        <v>165</v>
      </c>
      <c r="Q44" s="39">
        <v>6.2429100000000002</v>
      </c>
      <c r="R44" s="45">
        <v>641</v>
      </c>
      <c r="S44" s="44">
        <v>23.714400000000001</v>
      </c>
      <c r="T44" s="45">
        <v>60</v>
      </c>
      <c r="U44" s="39">
        <v>2.2198000000000002</v>
      </c>
      <c r="V44" s="45">
        <v>106</v>
      </c>
      <c r="W44" s="39">
        <v>3.9216000000000002</v>
      </c>
      <c r="X44" s="25">
        <v>1816</v>
      </c>
      <c r="Y44" s="26">
        <v>100</v>
      </c>
    </row>
    <row r="45" spans="1:25" s="24" customFormat="1" ht="15" customHeight="1" x14ac:dyDescent="0.2">
      <c r="A45" s="22" t="s">
        <v>1</v>
      </c>
      <c r="B45" s="54" t="s">
        <v>53</v>
      </c>
      <c r="C45" s="53">
        <v>1227</v>
      </c>
      <c r="D45" s="59">
        <v>46</v>
      </c>
      <c r="E45" s="61">
        <v>3.8982999999999999</v>
      </c>
      <c r="F45" s="62">
        <v>3</v>
      </c>
      <c r="G45" s="61">
        <v>0.25419999999999998</v>
      </c>
      <c r="H45" s="63">
        <v>277</v>
      </c>
      <c r="I45" s="61">
        <v>23.475000000000001</v>
      </c>
      <c r="J45" s="62">
        <v>10</v>
      </c>
      <c r="K45" s="61">
        <v>0.84750000000000003</v>
      </c>
      <c r="L45" s="63">
        <v>770</v>
      </c>
      <c r="M45" s="61">
        <v>65.254199999999997</v>
      </c>
      <c r="N45" s="62">
        <v>2</v>
      </c>
      <c r="O45" s="61">
        <v>0.16950000000000001</v>
      </c>
      <c r="P45" s="64">
        <v>72</v>
      </c>
      <c r="Q45" s="57">
        <v>6.1016899999999996</v>
      </c>
      <c r="R45" s="59">
        <v>274</v>
      </c>
      <c r="S45" s="58">
        <v>22.3309</v>
      </c>
      <c r="T45" s="60">
        <v>47</v>
      </c>
      <c r="U45" s="57">
        <v>3.8304999999999998</v>
      </c>
      <c r="V45" s="60">
        <v>34</v>
      </c>
      <c r="W45" s="57">
        <v>2.7709999999999999</v>
      </c>
      <c r="X45" s="67">
        <v>1289</v>
      </c>
      <c r="Y45" s="68">
        <v>100</v>
      </c>
    </row>
    <row r="46" spans="1:25" s="24" customFormat="1" ht="15" customHeight="1" x14ac:dyDescent="0.2">
      <c r="A46" s="22" t="s">
        <v>1</v>
      </c>
      <c r="B46" s="52" t="s">
        <v>54</v>
      </c>
      <c r="C46" s="37">
        <v>18032</v>
      </c>
      <c r="D46" s="38">
        <v>38</v>
      </c>
      <c r="E46" s="40">
        <v>0.21579999999999999</v>
      </c>
      <c r="F46" s="42">
        <v>185</v>
      </c>
      <c r="G46" s="40">
        <v>1.0507</v>
      </c>
      <c r="H46" s="42">
        <v>2594</v>
      </c>
      <c r="I46" s="40">
        <v>14.733000000000001</v>
      </c>
      <c r="J46" s="42">
        <v>5908</v>
      </c>
      <c r="K46" s="40">
        <v>33.5548</v>
      </c>
      <c r="L46" s="41">
        <v>7999</v>
      </c>
      <c r="M46" s="40">
        <v>45.430799999999998</v>
      </c>
      <c r="N46" s="41">
        <v>13</v>
      </c>
      <c r="O46" s="40">
        <v>7.3800000000000004E-2</v>
      </c>
      <c r="P46" s="46">
        <v>870</v>
      </c>
      <c r="Q46" s="39">
        <v>4.9412200000000004</v>
      </c>
      <c r="R46" s="38">
        <v>6097</v>
      </c>
      <c r="S46" s="44">
        <v>33.812100000000001</v>
      </c>
      <c r="T46" s="38">
        <v>425</v>
      </c>
      <c r="U46" s="39">
        <v>2.3569</v>
      </c>
      <c r="V46" s="38">
        <v>726</v>
      </c>
      <c r="W46" s="39">
        <v>4.0262000000000002</v>
      </c>
      <c r="X46" s="25">
        <v>3006</v>
      </c>
      <c r="Y46" s="26">
        <v>100</v>
      </c>
    </row>
    <row r="47" spans="1:25" s="24" customFormat="1" ht="15" customHeight="1" x14ac:dyDescent="0.2">
      <c r="A47" s="22" t="s">
        <v>1</v>
      </c>
      <c r="B47" s="54" t="s">
        <v>55</v>
      </c>
      <c r="C47" s="55">
        <v>380</v>
      </c>
      <c r="D47" s="60">
        <v>13</v>
      </c>
      <c r="E47" s="61">
        <v>3.5421999999999998</v>
      </c>
      <c r="F47" s="63">
        <v>4</v>
      </c>
      <c r="G47" s="61">
        <v>1.0899000000000001</v>
      </c>
      <c r="H47" s="63">
        <v>108</v>
      </c>
      <c r="I47" s="61">
        <v>29.428000000000001</v>
      </c>
      <c r="J47" s="63">
        <v>75</v>
      </c>
      <c r="K47" s="61">
        <v>20.436</v>
      </c>
      <c r="L47" s="63">
        <v>145</v>
      </c>
      <c r="M47" s="61">
        <v>39.509500000000003</v>
      </c>
      <c r="N47" s="62">
        <v>1</v>
      </c>
      <c r="O47" s="61">
        <v>0.27250000000000002</v>
      </c>
      <c r="P47" s="64">
        <v>21</v>
      </c>
      <c r="Q47" s="57">
        <v>5.7220700000000004</v>
      </c>
      <c r="R47" s="60">
        <v>81</v>
      </c>
      <c r="S47" s="58">
        <v>21.315799999999999</v>
      </c>
      <c r="T47" s="59">
        <v>13</v>
      </c>
      <c r="U47" s="57">
        <v>3.4211</v>
      </c>
      <c r="V47" s="59">
        <v>37</v>
      </c>
      <c r="W47" s="57">
        <v>9.7368000000000006</v>
      </c>
      <c r="X47" s="67">
        <v>312</v>
      </c>
      <c r="Y47" s="68">
        <v>100</v>
      </c>
    </row>
    <row r="48" spans="1:25" s="24" customFormat="1" ht="15" customHeight="1" x14ac:dyDescent="0.2">
      <c r="A48" s="22" t="s">
        <v>1</v>
      </c>
      <c r="B48" s="52" t="s">
        <v>56</v>
      </c>
      <c r="C48" s="37">
        <v>2948</v>
      </c>
      <c r="D48" s="45">
        <v>9</v>
      </c>
      <c r="E48" s="40">
        <v>0.31359999999999999</v>
      </c>
      <c r="F48" s="42">
        <v>10</v>
      </c>
      <c r="G48" s="40">
        <v>0.34839999999999999</v>
      </c>
      <c r="H48" s="41">
        <v>141</v>
      </c>
      <c r="I48" s="40">
        <v>4.9130000000000003</v>
      </c>
      <c r="J48" s="42">
        <v>1579</v>
      </c>
      <c r="K48" s="40">
        <v>55.017400000000002</v>
      </c>
      <c r="L48" s="42">
        <v>1007</v>
      </c>
      <c r="M48" s="40">
        <v>35.0871</v>
      </c>
      <c r="N48" s="41">
        <v>0</v>
      </c>
      <c r="O48" s="40">
        <v>0</v>
      </c>
      <c r="P48" s="46">
        <v>124</v>
      </c>
      <c r="Q48" s="39">
        <v>4.3205600000000004</v>
      </c>
      <c r="R48" s="45">
        <v>664</v>
      </c>
      <c r="S48" s="44">
        <v>22.523700000000002</v>
      </c>
      <c r="T48" s="45">
        <v>78</v>
      </c>
      <c r="U48" s="39">
        <v>2.6459000000000001</v>
      </c>
      <c r="V48" s="45">
        <v>122</v>
      </c>
      <c r="W48" s="39">
        <v>4.1383999999999999</v>
      </c>
      <c r="X48" s="25">
        <v>1243</v>
      </c>
      <c r="Y48" s="26">
        <v>100</v>
      </c>
    </row>
    <row r="49" spans="1:25" s="24" customFormat="1" ht="15" customHeight="1" x14ac:dyDescent="0.2">
      <c r="A49" s="22" t="s">
        <v>1</v>
      </c>
      <c r="B49" s="54" t="s">
        <v>57</v>
      </c>
      <c r="C49" s="55">
        <v>1018</v>
      </c>
      <c r="D49" s="60">
        <v>201</v>
      </c>
      <c r="E49" s="61">
        <v>20.079899999999999</v>
      </c>
      <c r="F49" s="62">
        <v>11</v>
      </c>
      <c r="G49" s="61">
        <v>1.0989</v>
      </c>
      <c r="H49" s="62">
        <v>82</v>
      </c>
      <c r="I49" s="61">
        <v>8.1920000000000002</v>
      </c>
      <c r="J49" s="62">
        <v>87</v>
      </c>
      <c r="K49" s="61">
        <v>8.6913</v>
      </c>
      <c r="L49" s="63">
        <v>548</v>
      </c>
      <c r="M49" s="61">
        <v>54.7453</v>
      </c>
      <c r="N49" s="63">
        <v>1</v>
      </c>
      <c r="O49" s="61">
        <v>9.9900000000000003E-2</v>
      </c>
      <c r="P49" s="64">
        <v>71</v>
      </c>
      <c r="Q49" s="57">
        <v>7.0929099999999998</v>
      </c>
      <c r="R49" s="59">
        <v>297</v>
      </c>
      <c r="S49" s="58">
        <v>29.174900000000001</v>
      </c>
      <c r="T49" s="59">
        <v>17</v>
      </c>
      <c r="U49" s="57">
        <v>1.6698999999999999</v>
      </c>
      <c r="V49" s="59">
        <v>33</v>
      </c>
      <c r="W49" s="57">
        <v>3.2416999999999998</v>
      </c>
      <c r="X49" s="67">
        <v>698</v>
      </c>
      <c r="Y49" s="68">
        <v>100</v>
      </c>
    </row>
    <row r="50" spans="1:25" s="24" customFormat="1" ht="15" customHeight="1" x14ac:dyDescent="0.2">
      <c r="A50" s="22" t="s">
        <v>1</v>
      </c>
      <c r="B50" s="52" t="s">
        <v>58</v>
      </c>
      <c r="C50" s="37">
        <v>3476</v>
      </c>
      <c r="D50" s="38">
        <v>6</v>
      </c>
      <c r="E50" s="40">
        <v>0.17549999999999999</v>
      </c>
      <c r="F50" s="42">
        <v>18</v>
      </c>
      <c r="G50" s="40">
        <v>0.52649999999999997</v>
      </c>
      <c r="H50" s="41">
        <v>199</v>
      </c>
      <c r="I50" s="40">
        <v>5.82</v>
      </c>
      <c r="J50" s="42">
        <v>870</v>
      </c>
      <c r="K50" s="40">
        <v>25.446000000000002</v>
      </c>
      <c r="L50" s="42">
        <v>2243</v>
      </c>
      <c r="M50" s="40">
        <v>65.603999999999999</v>
      </c>
      <c r="N50" s="41">
        <v>2</v>
      </c>
      <c r="O50" s="40">
        <v>5.8500000000000003E-2</v>
      </c>
      <c r="P50" s="46">
        <v>81</v>
      </c>
      <c r="Q50" s="39">
        <v>2.36911</v>
      </c>
      <c r="R50" s="38">
        <v>742</v>
      </c>
      <c r="S50" s="44">
        <v>21.346399999999999</v>
      </c>
      <c r="T50" s="38">
        <v>57</v>
      </c>
      <c r="U50" s="39">
        <v>1.6397999999999999</v>
      </c>
      <c r="V50" s="38">
        <v>74</v>
      </c>
      <c r="W50" s="39">
        <v>2.1288999999999998</v>
      </c>
      <c r="X50" s="25">
        <v>1777</v>
      </c>
      <c r="Y50" s="26">
        <v>100</v>
      </c>
    </row>
    <row r="51" spans="1:25" s="24" customFormat="1" ht="15" customHeight="1" x14ac:dyDescent="0.2">
      <c r="A51" s="22" t="s">
        <v>1</v>
      </c>
      <c r="B51" s="54" t="s">
        <v>59</v>
      </c>
      <c r="C51" s="53">
        <v>21093</v>
      </c>
      <c r="D51" s="60">
        <v>50</v>
      </c>
      <c r="E51" s="61">
        <v>0.26</v>
      </c>
      <c r="F51" s="63">
        <v>150</v>
      </c>
      <c r="G51" s="61">
        <v>0.78010000000000002</v>
      </c>
      <c r="H51" s="62">
        <v>11682</v>
      </c>
      <c r="I51" s="61">
        <v>60.752000000000002</v>
      </c>
      <c r="J51" s="62">
        <v>4096</v>
      </c>
      <c r="K51" s="61">
        <v>21.301200000000001</v>
      </c>
      <c r="L51" s="62">
        <v>2902</v>
      </c>
      <c r="M51" s="61">
        <v>15.091799999999999</v>
      </c>
      <c r="N51" s="63">
        <v>22</v>
      </c>
      <c r="O51" s="61">
        <v>0.1144</v>
      </c>
      <c r="P51" s="64">
        <v>327</v>
      </c>
      <c r="Q51" s="57">
        <v>1.7005600000000001</v>
      </c>
      <c r="R51" s="60">
        <v>4337</v>
      </c>
      <c r="S51" s="58">
        <v>20.561299999999999</v>
      </c>
      <c r="T51" s="60">
        <v>1864</v>
      </c>
      <c r="U51" s="57">
        <v>8.8370999999999995</v>
      </c>
      <c r="V51" s="60">
        <v>3242</v>
      </c>
      <c r="W51" s="57">
        <v>15.37</v>
      </c>
      <c r="X51" s="67">
        <v>8758</v>
      </c>
      <c r="Y51" s="68">
        <v>100</v>
      </c>
    </row>
    <row r="52" spans="1:25" s="24" customFormat="1" ht="15" customHeight="1" x14ac:dyDescent="0.2">
      <c r="A52" s="22" t="s">
        <v>1</v>
      </c>
      <c r="B52" s="52" t="s">
        <v>60</v>
      </c>
      <c r="C52" s="37">
        <v>1926</v>
      </c>
      <c r="D52" s="45">
        <v>57</v>
      </c>
      <c r="E52" s="40">
        <v>3.0158999999999998</v>
      </c>
      <c r="F52" s="42">
        <v>17</v>
      </c>
      <c r="G52" s="40">
        <v>0.89949999999999997</v>
      </c>
      <c r="H52" s="41">
        <v>444</v>
      </c>
      <c r="I52" s="40">
        <v>23.492000000000001</v>
      </c>
      <c r="J52" s="41">
        <v>73</v>
      </c>
      <c r="K52" s="40">
        <v>3.8624000000000001</v>
      </c>
      <c r="L52" s="42">
        <v>1224</v>
      </c>
      <c r="M52" s="40">
        <v>64.761899999999997</v>
      </c>
      <c r="N52" s="41">
        <v>38</v>
      </c>
      <c r="O52" s="40">
        <v>2.0106000000000002</v>
      </c>
      <c r="P52" s="43">
        <v>37</v>
      </c>
      <c r="Q52" s="39">
        <v>1.95767</v>
      </c>
      <c r="R52" s="38">
        <v>434</v>
      </c>
      <c r="S52" s="44">
        <v>22.5337</v>
      </c>
      <c r="T52" s="38">
        <v>36</v>
      </c>
      <c r="U52" s="39">
        <v>1.8692</v>
      </c>
      <c r="V52" s="38">
        <v>129</v>
      </c>
      <c r="W52" s="39">
        <v>6.6978</v>
      </c>
      <c r="X52" s="25">
        <v>1029</v>
      </c>
      <c r="Y52" s="26">
        <v>100</v>
      </c>
    </row>
    <row r="53" spans="1:25" s="24" customFormat="1" ht="15" customHeight="1" x14ac:dyDescent="0.2">
      <c r="A53" s="22" t="s">
        <v>1</v>
      </c>
      <c r="B53" s="54" t="s">
        <v>61</v>
      </c>
      <c r="C53" s="55">
        <v>280</v>
      </c>
      <c r="D53" s="59">
        <v>1</v>
      </c>
      <c r="E53" s="61">
        <v>0.38169999999999998</v>
      </c>
      <c r="F53" s="62">
        <v>2</v>
      </c>
      <c r="G53" s="61">
        <v>0.76339999999999997</v>
      </c>
      <c r="H53" s="63">
        <v>2</v>
      </c>
      <c r="I53" s="61">
        <v>0.76300000000000001</v>
      </c>
      <c r="J53" s="62">
        <v>15</v>
      </c>
      <c r="K53" s="61">
        <v>5.7252000000000001</v>
      </c>
      <c r="L53" s="63">
        <v>237</v>
      </c>
      <c r="M53" s="61">
        <v>90.457999999999998</v>
      </c>
      <c r="N53" s="63">
        <v>0</v>
      </c>
      <c r="O53" s="61">
        <v>0</v>
      </c>
      <c r="P53" s="64">
        <v>5</v>
      </c>
      <c r="Q53" s="57">
        <v>1.9084000000000001</v>
      </c>
      <c r="R53" s="60">
        <v>117</v>
      </c>
      <c r="S53" s="58">
        <v>41.785699999999999</v>
      </c>
      <c r="T53" s="59">
        <v>18</v>
      </c>
      <c r="U53" s="57">
        <v>6.4286000000000003</v>
      </c>
      <c r="V53" s="59">
        <v>1</v>
      </c>
      <c r="W53" s="57">
        <v>0.35709999999999997</v>
      </c>
      <c r="X53" s="67">
        <v>302</v>
      </c>
      <c r="Y53" s="68">
        <v>100</v>
      </c>
    </row>
    <row r="54" spans="1:25" s="24" customFormat="1" ht="15" customHeight="1" x14ac:dyDescent="0.2">
      <c r="A54" s="22" t="s">
        <v>1</v>
      </c>
      <c r="B54" s="52" t="s">
        <v>62</v>
      </c>
      <c r="C54" s="37">
        <v>18104</v>
      </c>
      <c r="D54" s="45">
        <v>45</v>
      </c>
      <c r="E54" s="40">
        <v>0.25729999999999997</v>
      </c>
      <c r="F54" s="42">
        <v>249</v>
      </c>
      <c r="G54" s="66">
        <v>1.4238</v>
      </c>
      <c r="H54" s="41">
        <v>1961</v>
      </c>
      <c r="I54" s="66">
        <v>11.212999999999999</v>
      </c>
      <c r="J54" s="42">
        <v>7326</v>
      </c>
      <c r="K54" s="40">
        <v>41.889200000000002</v>
      </c>
      <c r="L54" s="42">
        <v>6978</v>
      </c>
      <c r="M54" s="40">
        <v>39.8994</v>
      </c>
      <c r="N54" s="42">
        <v>11</v>
      </c>
      <c r="O54" s="40">
        <v>6.2899999999999998E-2</v>
      </c>
      <c r="P54" s="46">
        <v>919</v>
      </c>
      <c r="Q54" s="39">
        <v>5.2547300000000003</v>
      </c>
      <c r="R54" s="45">
        <v>5335</v>
      </c>
      <c r="S54" s="44">
        <v>29.468599999999999</v>
      </c>
      <c r="T54" s="38">
        <v>615</v>
      </c>
      <c r="U54" s="39">
        <v>3.3969999999999998</v>
      </c>
      <c r="V54" s="38">
        <v>919</v>
      </c>
      <c r="W54" s="39">
        <v>5.0762</v>
      </c>
      <c r="X54" s="25">
        <v>1982</v>
      </c>
      <c r="Y54" s="26">
        <v>100</v>
      </c>
    </row>
    <row r="55" spans="1:25" s="24" customFormat="1" ht="15" customHeight="1" x14ac:dyDescent="0.2">
      <c r="A55" s="22" t="s">
        <v>1</v>
      </c>
      <c r="B55" s="54" t="s">
        <v>63</v>
      </c>
      <c r="C55" s="53">
        <v>2286</v>
      </c>
      <c r="D55" s="60">
        <v>39</v>
      </c>
      <c r="E55" s="61">
        <v>1.7824</v>
      </c>
      <c r="F55" s="62">
        <v>48</v>
      </c>
      <c r="G55" s="61">
        <v>2.1938</v>
      </c>
      <c r="H55" s="63">
        <v>478</v>
      </c>
      <c r="I55" s="61">
        <v>21.846</v>
      </c>
      <c r="J55" s="63">
        <v>145</v>
      </c>
      <c r="K55" s="61">
        <v>6.6271000000000004</v>
      </c>
      <c r="L55" s="62">
        <v>1273</v>
      </c>
      <c r="M55" s="61">
        <v>58.180999999999997</v>
      </c>
      <c r="N55" s="62">
        <v>14</v>
      </c>
      <c r="O55" s="61">
        <v>0.63990000000000002</v>
      </c>
      <c r="P55" s="65">
        <v>191</v>
      </c>
      <c r="Q55" s="57">
        <v>8.7294300000000007</v>
      </c>
      <c r="R55" s="59">
        <v>657</v>
      </c>
      <c r="S55" s="58">
        <v>28.740200000000002</v>
      </c>
      <c r="T55" s="60">
        <v>98</v>
      </c>
      <c r="U55" s="57">
        <v>4.2869999999999999</v>
      </c>
      <c r="V55" s="60">
        <v>126</v>
      </c>
      <c r="W55" s="57">
        <v>5.5118</v>
      </c>
      <c r="X55" s="67">
        <v>2339</v>
      </c>
      <c r="Y55" s="68">
        <v>100</v>
      </c>
    </row>
    <row r="56" spans="1:25" s="24" customFormat="1" ht="15" customHeight="1" x14ac:dyDescent="0.2">
      <c r="A56" s="22" t="s">
        <v>1</v>
      </c>
      <c r="B56" s="52" t="s">
        <v>64</v>
      </c>
      <c r="C56" s="37">
        <v>491</v>
      </c>
      <c r="D56" s="38">
        <v>0</v>
      </c>
      <c r="E56" s="40">
        <v>0</v>
      </c>
      <c r="F56" s="42">
        <v>3</v>
      </c>
      <c r="G56" s="40">
        <v>0.625</v>
      </c>
      <c r="H56" s="42">
        <v>10</v>
      </c>
      <c r="I56" s="40">
        <v>2.0830000000000002</v>
      </c>
      <c r="J56" s="41">
        <v>26</v>
      </c>
      <c r="K56" s="40">
        <v>5.4166999999999996</v>
      </c>
      <c r="L56" s="42">
        <v>417</v>
      </c>
      <c r="M56" s="40">
        <v>86.875</v>
      </c>
      <c r="N56" s="41">
        <v>0</v>
      </c>
      <c r="O56" s="40">
        <v>0</v>
      </c>
      <c r="P56" s="43">
        <v>24</v>
      </c>
      <c r="Q56" s="39">
        <v>5</v>
      </c>
      <c r="R56" s="45">
        <v>136</v>
      </c>
      <c r="S56" s="44">
        <v>27.698599999999999</v>
      </c>
      <c r="T56" s="45">
        <v>11</v>
      </c>
      <c r="U56" s="39">
        <v>2.2403</v>
      </c>
      <c r="V56" s="45">
        <v>1</v>
      </c>
      <c r="W56" s="39">
        <v>0.20369999999999999</v>
      </c>
      <c r="X56" s="25">
        <v>691</v>
      </c>
      <c r="Y56" s="26">
        <v>100</v>
      </c>
    </row>
    <row r="57" spans="1:25" s="24" customFormat="1" ht="15" customHeight="1" x14ac:dyDescent="0.2">
      <c r="A57" s="22" t="s">
        <v>1</v>
      </c>
      <c r="B57" s="54" t="s">
        <v>65</v>
      </c>
      <c r="C57" s="53">
        <v>7748</v>
      </c>
      <c r="D57" s="60">
        <v>250</v>
      </c>
      <c r="E57" s="61">
        <v>3.2641</v>
      </c>
      <c r="F57" s="63">
        <v>76</v>
      </c>
      <c r="G57" s="61">
        <v>0.99229999999999996</v>
      </c>
      <c r="H57" s="62">
        <v>872</v>
      </c>
      <c r="I57" s="61">
        <v>11.385</v>
      </c>
      <c r="J57" s="62">
        <v>1571</v>
      </c>
      <c r="K57" s="61">
        <v>20.511800000000001</v>
      </c>
      <c r="L57" s="62">
        <v>4474</v>
      </c>
      <c r="M57" s="61">
        <v>58.414900000000003</v>
      </c>
      <c r="N57" s="62">
        <v>9</v>
      </c>
      <c r="O57" s="61">
        <v>0.11749999999999999</v>
      </c>
      <c r="P57" s="65">
        <v>407</v>
      </c>
      <c r="Q57" s="57">
        <v>5.3140099999999997</v>
      </c>
      <c r="R57" s="59">
        <v>2539</v>
      </c>
      <c r="S57" s="58">
        <v>32.7697</v>
      </c>
      <c r="T57" s="59">
        <v>89</v>
      </c>
      <c r="U57" s="57">
        <v>1.1487000000000001</v>
      </c>
      <c r="V57" s="59">
        <v>258</v>
      </c>
      <c r="W57" s="57">
        <v>3.3298999999999999</v>
      </c>
      <c r="X57" s="67">
        <v>2235</v>
      </c>
      <c r="Y57" s="68">
        <v>100</v>
      </c>
    </row>
    <row r="58" spans="1:25" s="24" customFormat="1" ht="15" customHeight="1" x14ac:dyDescent="0.2">
      <c r="A58" s="22" t="s">
        <v>1</v>
      </c>
      <c r="B58" s="52" t="s">
        <v>66</v>
      </c>
      <c r="C58" s="47">
        <v>759</v>
      </c>
      <c r="D58" s="45">
        <v>61</v>
      </c>
      <c r="E58" s="40">
        <v>8.1879000000000008</v>
      </c>
      <c r="F58" s="42">
        <v>1</v>
      </c>
      <c r="G58" s="40">
        <v>0.13420000000000001</v>
      </c>
      <c r="H58" s="41">
        <v>91</v>
      </c>
      <c r="I58" s="40">
        <v>12.215</v>
      </c>
      <c r="J58" s="42">
        <v>10</v>
      </c>
      <c r="K58" s="40">
        <v>1.3423</v>
      </c>
      <c r="L58" s="42">
        <v>564</v>
      </c>
      <c r="M58" s="40">
        <v>75.704700000000003</v>
      </c>
      <c r="N58" s="42">
        <v>1</v>
      </c>
      <c r="O58" s="40">
        <v>0.13420000000000001</v>
      </c>
      <c r="P58" s="46">
        <v>17</v>
      </c>
      <c r="Q58" s="39">
        <v>2.2818800000000001</v>
      </c>
      <c r="R58" s="38">
        <v>153</v>
      </c>
      <c r="S58" s="44">
        <v>20.158100000000001</v>
      </c>
      <c r="T58" s="38">
        <v>14</v>
      </c>
      <c r="U58" s="39">
        <v>1.8445</v>
      </c>
      <c r="V58" s="38">
        <v>16</v>
      </c>
      <c r="W58" s="39">
        <v>2.1080000000000001</v>
      </c>
      <c r="X58" s="25">
        <v>366</v>
      </c>
      <c r="Y58" s="26">
        <v>100</v>
      </c>
    </row>
    <row r="59" spans="1:25" s="24" customFormat="1" ht="15" customHeight="1" thickBot="1" x14ac:dyDescent="0.25">
      <c r="A59" s="22" t="s">
        <v>1</v>
      </c>
      <c r="B59" s="71" t="s">
        <v>74</v>
      </c>
      <c r="C59" s="72">
        <v>84</v>
      </c>
      <c r="D59" s="73">
        <v>0</v>
      </c>
      <c r="E59" s="74">
        <v>0</v>
      </c>
      <c r="F59" s="75">
        <v>0</v>
      </c>
      <c r="G59" s="74">
        <v>0</v>
      </c>
      <c r="H59" s="76">
        <v>84</v>
      </c>
      <c r="I59" s="74">
        <v>100</v>
      </c>
      <c r="J59" s="75">
        <v>0</v>
      </c>
      <c r="K59" s="74">
        <v>0</v>
      </c>
      <c r="L59" s="75">
        <v>0</v>
      </c>
      <c r="M59" s="74">
        <v>0</v>
      </c>
      <c r="N59" s="75">
        <v>0</v>
      </c>
      <c r="O59" s="74">
        <v>0</v>
      </c>
      <c r="P59" s="77">
        <v>0</v>
      </c>
      <c r="Q59" s="78">
        <v>0</v>
      </c>
      <c r="R59" s="79">
        <v>42</v>
      </c>
      <c r="S59" s="80">
        <v>50</v>
      </c>
      <c r="T59" s="79">
        <v>0</v>
      </c>
      <c r="U59" s="78">
        <v>0</v>
      </c>
      <c r="V59" s="79">
        <v>0</v>
      </c>
      <c r="W59" s="78">
        <v>0</v>
      </c>
      <c r="X59" s="81">
        <v>1099</v>
      </c>
      <c r="Y59" s="82">
        <v>100</v>
      </c>
    </row>
    <row r="60" spans="1:25" s="24" customFormat="1" ht="15" customHeight="1" x14ac:dyDescent="0.2">
      <c r="A60" s="22"/>
      <c r="B60" s="27"/>
      <c r="C60" s="28"/>
      <c r="D60" s="28"/>
      <c r="E60" s="28"/>
      <c r="F60" s="28"/>
      <c r="G60" s="28"/>
      <c r="H60" s="28"/>
      <c r="I60" s="28"/>
      <c r="J60" s="28"/>
      <c r="K60" s="28"/>
      <c r="L60" s="28"/>
      <c r="M60" s="28"/>
      <c r="N60" s="28"/>
      <c r="O60" s="28"/>
      <c r="P60" s="28"/>
      <c r="Q60" s="28"/>
      <c r="R60" s="28"/>
      <c r="S60" s="28"/>
      <c r="T60" s="28"/>
      <c r="U60" s="28"/>
      <c r="V60" s="29"/>
      <c r="W60" s="23"/>
      <c r="X60" s="28"/>
      <c r="Y60" s="28"/>
    </row>
    <row r="61" spans="1:25" s="24" customFormat="1" ht="15" customHeight="1" x14ac:dyDescent="0.2">
      <c r="A61" s="22"/>
      <c r="B61" s="27" t="s">
        <v>78</v>
      </c>
      <c r="C61" s="28"/>
      <c r="D61" s="28"/>
      <c r="E61" s="28"/>
      <c r="F61" s="28"/>
      <c r="G61" s="28"/>
      <c r="H61" s="28"/>
      <c r="I61" s="28"/>
      <c r="J61" s="28"/>
      <c r="K61" s="28"/>
      <c r="L61" s="28"/>
      <c r="M61" s="28"/>
      <c r="N61" s="28"/>
      <c r="O61" s="28"/>
      <c r="P61" s="28"/>
      <c r="Q61" s="28"/>
      <c r="R61" s="28"/>
      <c r="S61" s="28"/>
      <c r="T61" s="28"/>
      <c r="U61" s="28"/>
      <c r="V61" s="29"/>
      <c r="W61" s="23"/>
      <c r="X61" s="28"/>
      <c r="Y61" s="28"/>
    </row>
    <row r="62" spans="1:25" s="24" customFormat="1" ht="15" customHeight="1" x14ac:dyDescent="0.2">
      <c r="A62" s="22"/>
      <c r="B62" s="27" t="s">
        <v>70</v>
      </c>
      <c r="C62" s="29"/>
      <c r="D62" s="29"/>
      <c r="E62" s="29"/>
      <c r="F62" s="29"/>
      <c r="G62" s="29"/>
      <c r="H62" s="28"/>
      <c r="I62" s="28"/>
      <c r="J62" s="28"/>
      <c r="K62" s="28"/>
      <c r="L62" s="28"/>
      <c r="M62" s="28"/>
      <c r="N62" s="28"/>
      <c r="O62" s="28"/>
      <c r="P62" s="28"/>
      <c r="Q62" s="28"/>
      <c r="R62" s="28"/>
      <c r="S62" s="28"/>
      <c r="T62" s="28"/>
      <c r="U62" s="28"/>
      <c r="V62" s="29"/>
      <c r="W62" s="29"/>
      <c r="X62" s="28"/>
      <c r="Y62" s="28"/>
    </row>
    <row r="63" spans="1:25" s="24" customFormat="1" ht="15" customHeight="1" x14ac:dyDescent="0.2">
      <c r="A63" s="22"/>
      <c r="B63" s="30" t="s">
        <v>71</v>
      </c>
      <c r="C63" s="29"/>
      <c r="D63" s="29"/>
      <c r="E63" s="29"/>
      <c r="F63" s="29"/>
      <c r="G63" s="29"/>
      <c r="H63" s="28"/>
      <c r="I63" s="28"/>
      <c r="J63" s="28"/>
      <c r="K63" s="28"/>
      <c r="L63" s="28"/>
      <c r="M63" s="28"/>
      <c r="N63" s="28"/>
      <c r="O63" s="28"/>
      <c r="P63" s="28"/>
      <c r="Q63" s="28"/>
      <c r="R63" s="28"/>
      <c r="S63" s="28"/>
      <c r="T63" s="28"/>
      <c r="U63" s="28"/>
      <c r="V63" s="29"/>
      <c r="W63" s="29"/>
      <c r="X63" s="28"/>
      <c r="Y63" s="28"/>
    </row>
    <row r="64" spans="1:25" s="24" customFormat="1" ht="15" customHeight="1" x14ac:dyDescent="0.2">
      <c r="A64" s="22"/>
      <c r="B64" s="30" t="s">
        <v>72</v>
      </c>
      <c r="C64" s="29"/>
      <c r="D64" s="29"/>
      <c r="E64" s="29"/>
      <c r="F64" s="29"/>
      <c r="G64" s="29"/>
      <c r="H64" s="28"/>
      <c r="I64" s="28"/>
      <c r="J64" s="28"/>
      <c r="K64" s="28"/>
      <c r="L64" s="28"/>
      <c r="M64" s="28"/>
      <c r="N64" s="28"/>
      <c r="O64" s="28"/>
      <c r="P64" s="28"/>
      <c r="Q64" s="28"/>
      <c r="R64" s="28"/>
      <c r="S64" s="28"/>
      <c r="T64" s="28"/>
      <c r="U64" s="28"/>
      <c r="V64" s="29"/>
      <c r="W64" s="29"/>
      <c r="X64" s="28"/>
      <c r="Y64" s="28"/>
    </row>
    <row r="65" spans="1:26" s="24" customFormat="1" ht="15" customHeight="1" x14ac:dyDescent="0.2">
      <c r="A65" s="22"/>
      <c r="B65" s="30" t="str">
        <f>CONCATENATE("NOTE: Table reads (for 50 states, District of Columbia, and Puerto Rico Totals):  Of all ", C70," public school students with and without disabilities who received ", LOWER(A7), ", ",D70," (",TEXT(U7,"0.0"),"%) were served solely under Section 504 and ", F70," (",TEXT(S7,"0.0"),"%) were served under IDEA.")</f>
        <v>NOTE: Table reads (for 50 states, District of Columbia, and Puerto Rico Totals):  Of all 229,470 public school students with and without disabilities who received referral to law enforcement, 8,167 (3.6%) were served solely under Section 504 and 59,951 (26.1%) were served under IDEA.</v>
      </c>
      <c r="C65" s="29"/>
      <c r="D65" s="29"/>
      <c r="E65" s="29"/>
      <c r="F65" s="29"/>
      <c r="G65" s="29"/>
      <c r="H65" s="28"/>
      <c r="I65" s="28"/>
      <c r="J65" s="28"/>
      <c r="K65" s="28"/>
      <c r="L65" s="28"/>
      <c r="M65" s="28"/>
      <c r="N65" s="28"/>
      <c r="O65" s="28"/>
      <c r="P65" s="28"/>
      <c r="Q65" s="28"/>
      <c r="R65" s="28"/>
      <c r="S65" s="28"/>
      <c r="T65" s="28"/>
      <c r="U65" s="28"/>
      <c r="V65" s="29"/>
      <c r="W65" s="23"/>
      <c r="X65" s="28"/>
      <c r="Y65" s="28"/>
    </row>
    <row r="66" spans="1:26" s="24" customFormat="1" ht="15" customHeight="1" x14ac:dyDescent="0.2">
      <c r="A66" s="22"/>
      <c r="B66" s="30" t="str">
        <f>CONCATENATE("            Table reads (for 50 states, District of Columbia, and Puerto Rico Race/Ethnicity):  Of all ",TEXT(A1,"#,##0")," public school students with and without disabilities who received ",LOWER(A7), ", ",TEXT(D7,"#,##0")," (",TEXT(E7,"0.0"),"%) were American Indian or Alaska Native students with or without disabilities served under IDEA.")</f>
        <v xml:space="preserve">            Table reads (for 50 states, District of Columbia, and Puerto Rico Race/Ethnicity):  Of all 221,303 public school students with and without disabilities who received referral to law enforcement, 3,703 (1.7%) were American Indian or Alaska Native students with or without disabilities served under IDEA.</v>
      </c>
      <c r="C66" s="29"/>
      <c r="D66" s="29"/>
      <c r="E66" s="29"/>
      <c r="F66" s="29"/>
      <c r="G66" s="29"/>
      <c r="H66" s="28"/>
      <c r="I66" s="28"/>
      <c r="J66" s="28"/>
      <c r="K66" s="28"/>
      <c r="L66" s="28"/>
      <c r="M66" s="28"/>
      <c r="N66" s="28"/>
      <c r="O66" s="28"/>
      <c r="P66" s="28"/>
      <c r="Q66" s="28"/>
      <c r="R66" s="28"/>
      <c r="S66" s="28"/>
      <c r="T66" s="28"/>
      <c r="U66" s="28"/>
      <c r="V66" s="29"/>
      <c r="W66" s="29"/>
      <c r="X66" s="28"/>
      <c r="Y66" s="28"/>
    </row>
    <row r="67" spans="1:26" s="24" customFormat="1" ht="15" customHeight="1" x14ac:dyDescent="0.2">
      <c r="A67" s="22"/>
      <c r="B67" s="69" t="s">
        <v>76</v>
      </c>
      <c r="C67" s="69"/>
      <c r="D67" s="69"/>
      <c r="E67" s="69"/>
      <c r="F67" s="69"/>
      <c r="G67" s="69"/>
      <c r="H67" s="69"/>
      <c r="I67" s="69"/>
      <c r="J67" s="69"/>
      <c r="K67" s="69"/>
      <c r="L67" s="69"/>
      <c r="M67" s="69"/>
      <c r="N67" s="69"/>
      <c r="O67" s="69"/>
      <c r="P67" s="69"/>
      <c r="Q67" s="69"/>
      <c r="R67" s="69"/>
      <c r="S67" s="69"/>
      <c r="T67" s="69"/>
      <c r="U67" s="69"/>
      <c r="V67" s="69"/>
      <c r="W67" s="69"/>
      <c r="X67" s="28"/>
      <c r="Y67" s="28"/>
    </row>
    <row r="68" spans="1:26" s="33" customFormat="1" ht="14.1" customHeight="1" x14ac:dyDescent="0.2">
      <c r="A68" s="36"/>
      <c r="B68" s="69" t="s">
        <v>75</v>
      </c>
      <c r="C68" s="69"/>
      <c r="D68" s="69"/>
      <c r="E68" s="69"/>
      <c r="F68" s="69"/>
      <c r="G68" s="69"/>
      <c r="H68" s="69"/>
      <c r="I68" s="69"/>
      <c r="J68" s="69"/>
      <c r="K68" s="69"/>
      <c r="L68" s="69"/>
      <c r="M68" s="69"/>
      <c r="N68" s="69"/>
      <c r="O68" s="69"/>
      <c r="P68" s="69"/>
      <c r="Q68" s="69"/>
      <c r="R68" s="69"/>
      <c r="S68" s="69"/>
      <c r="T68" s="69"/>
      <c r="U68" s="69"/>
      <c r="V68" s="69"/>
      <c r="W68" s="69"/>
      <c r="X68" s="32"/>
      <c r="Y68" s="31"/>
    </row>
    <row r="70" spans="1:26" ht="15" customHeight="1" x14ac:dyDescent="0.2">
      <c r="B70" s="48"/>
      <c r="C70" s="49" t="str">
        <f>IF(ISTEXT(C7),LEFT(C7,3),TEXT(C7,"#,##0"))</f>
        <v>229,470</v>
      </c>
      <c r="D70" s="49" t="str">
        <f>IF(ISTEXT(T7),LEFT(T7,3),TEXT(T7,"#,##0"))</f>
        <v>8,167</v>
      </c>
      <c r="E70" s="49"/>
      <c r="F70" s="49" t="str">
        <f>IF(ISTEXT(R7),LEFT(R7,3),TEXT(R7,"#,##0"))</f>
        <v>59,951</v>
      </c>
      <c r="G70" s="49"/>
      <c r="H70" s="49" t="str">
        <f>IF(ISTEXT(D7),LEFT(D7,3),TEXT(D7,"#,##0"))</f>
        <v>3,703</v>
      </c>
      <c r="I70" s="5"/>
      <c r="J70" s="5"/>
      <c r="K70" s="5"/>
      <c r="L70" s="5"/>
      <c r="M70" s="5"/>
      <c r="N70" s="5"/>
      <c r="O70" s="5"/>
      <c r="P70" s="5"/>
      <c r="Q70" s="5"/>
      <c r="R70" s="5"/>
      <c r="S70" s="5"/>
      <c r="T70" s="5"/>
      <c r="U70" s="5"/>
      <c r="V70" s="50"/>
      <c r="W70" s="51"/>
    </row>
    <row r="71" spans="1:26" s="35" customFormat="1" ht="15" customHeight="1" x14ac:dyDescent="0.2">
      <c r="B71" s="6"/>
      <c r="C71" s="6"/>
      <c r="D71" s="6"/>
      <c r="E71" s="6"/>
      <c r="F71" s="6"/>
      <c r="G71" s="6"/>
      <c r="H71" s="6"/>
      <c r="I71" s="6"/>
      <c r="J71" s="6"/>
      <c r="K71" s="6"/>
      <c r="L71" s="6"/>
      <c r="M71" s="6"/>
      <c r="N71" s="6"/>
      <c r="O71" s="6"/>
      <c r="P71" s="6"/>
      <c r="Q71" s="6"/>
      <c r="R71" s="6"/>
      <c r="S71" s="6"/>
      <c r="T71" s="6"/>
      <c r="U71" s="6"/>
      <c r="V71" s="5"/>
      <c r="X71" s="5"/>
      <c r="Y71" s="5"/>
      <c r="Z71" s="51"/>
    </row>
  </sheetData>
  <sortState xmlns:xlrd2="http://schemas.microsoft.com/office/spreadsheetml/2017/richdata2" ref="B8:Y59">
    <sortCondition ref="B8:B59"/>
  </sortState>
  <mergeCells count="16">
    <mergeCell ref="Y4:Y5"/>
    <mergeCell ref="D5:E5"/>
    <mergeCell ref="F5:G5"/>
    <mergeCell ref="H5:I5"/>
    <mergeCell ref="J5:K5"/>
    <mergeCell ref="L5:M5"/>
    <mergeCell ref="N5:O5"/>
    <mergeCell ref="P5:Q5"/>
    <mergeCell ref="V4:W5"/>
    <mergeCell ref="D4:Q4"/>
    <mergeCell ref="B2:W2"/>
    <mergeCell ref="X4:X5"/>
    <mergeCell ref="B4:B5"/>
    <mergeCell ref="C4:C5"/>
    <mergeCell ref="T4:U5"/>
    <mergeCell ref="R4:S5"/>
  </mergeCells>
  <phoneticPr fontId="17" type="noConversion"/>
  <printOptions horizontalCentered="1"/>
  <pageMargins left="0.25" right="0.25" top="0.75" bottom="0.75" header="0.3" footer="0.3"/>
  <pageSetup scale="38" orientation="landscape" horizontalDpi="2400" verticalDpi="2400"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71"/>
  <sheetViews>
    <sheetView showGridLines="0" zoomScale="80" zoomScaleNormal="80" workbookViewId="0">
      <selection activeCell="D4" sqref="D4:Q4"/>
    </sheetView>
  </sheetViews>
  <sheetFormatPr defaultColWidth="10.140625" defaultRowHeight="14.25" x14ac:dyDescent="0.2"/>
  <cols>
    <col min="1" max="1" width="8.28515625" style="34" customWidth="1"/>
    <col min="2" max="2" width="47" style="6" customWidth="1"/>
    <col min="3" max="21" width="13.5703125" style="6" customWidth="1"/>
    <col min="22" max="22" width="13.5703125" style="5" customWidth="1"/>
    <col min="23" max="23" width="13.5703125" style="35" customWidth="1"/>
    <col min="24" max="25" width="13.5703125" style="6" customWidth="1"/>
    <col min="26" max="16384" width="10.140625" style="36"/>
  </cols>
  <sheetData>
    <row r="1" spans="1:25" s="6" customFormat="1" ht="15" customHeight="1" x14ac:dyDescent="0.2">
      <c r="A1" s="84">
        <f>D7+F7+H7+J7+L7+N7+P7</f>
        <v>153665</v>
      </c>
      <c r="B1" s="2"/>
      <c r="C1" s="3"/>
      <c r="D1" s="3"/>
      <c r="E1" s="3"/>
      <c r="F1" s="3"/>
      <c r="G1" s="3"/>
      <c r="H1" s="3"/>
      <c r="I1" s="3"/>
      <c r="J1" s="3"/>
      <c r="K1" s="3"/>
      <c r="L1" s="3"/>
      <c r="M1" s="3"/>
      <c r="N1" s="3"/>
      <c r="O1" s="3"/>
      <c r="P1" s="3"/>
      <c r="Q1" s="3"/>
      <c r="R1" s="3"/>
      <c r="S1" s="3"/>
      <c r="T1" s="3"/>
      <c r="U1" s="3"/>
      <c r="V1" s="4"/>
      <c r="W1" s="5"/>
      <c r="X1" s="3"/>
      <c r="Y1" s="3"/>
    </row>
    <row r="2" spans="1:25" s="8" customFormat="1" ht="15" customHeight="1" x14ac:dyDescent="0.25">
      <c r="A2" s="7"/>
      <c r="B2" s="85" t="str">
        <f>CONCATENATE("Number and percentage of public school male students with and without disabilities receiving ",LOWER(A7), " by race/ethnicity, disability status, and English proficiency, by state: School Year 2017-18")</f>
        <v>Number and percentage of public school male students with and without disabilities receiving referral to law enforcement by race/ethnicity, disability status, and English proficiency, by state: School Year 2017-18</v>
      </c>
      <c r="C2" s="85"/>
      <c r="D2" s="85"/>
      <c r="E2" s="85"/>
      <c r="F2" s="85"/>
      <c r="G2" s="85"/>
      <c r="H2" s="85"/>
      <c r="I2" s="85"/>
      <c r="J2" s="85"/>
      <c r="K2" s="85"/>
      <c r="L2" s="85"/>
      <c r="M2" s="85"/>
      <c r="N2" s="85"/>
      <c r="O2" s="85"/>
      <c r="P2" s="85"/>
      <c r="Q2" s="85"/>
      <c r="R2" s="85"/>
      <c r="S2" s="85"/>
      <c r="T2" s="85"/>
      <c r="U2" s="85"/>
      <c r="V2" s="85"/>
      <c r="W2" s="85"/>
    </row>
    <row r="3" spans="1:25" s="6" customFormat="1" ht="15" customHeight="1" thickBot="1" x14ac:dyDescent="0.3">
      <c r="A3" s="1"/>
      <c r="B3" s="9"/>
      <c r="C3" s="10"/>
      <c r="D3" s="10"/>
      <c r="E3" s="10"/>
      <c r="F3" s="10"/>
      <c r="G3" s="10"/>
      <c r="H3" s="10"/>
      <c r="I3" s="10"/>
      <c r="J3" s="10"/>
      <c r="K3" s="10"/>
      <c r="L3" s="10"/>
      <c r="M3" s="10"/>
      <c r="N3" s="10"/>
      <c r="O3" s="10"/>
      <c r="P3" s="10"/>
      <c r="Q3" s="10"/>
      <c r="R3" s="10"/>
      <c r="S3" s="10"/>
      <c r="T3" s="10"/>
      <c r="U3" s="10"/>
      <c r="V3" s="10"/>
      <c r="W3" s="5"/>
      <c r="X3" s="10"/>
      <c r="Y3" s="10"/>
    </row>
    <row r="4" spans="1:25" s="12" customFormat="1" ht="24.95" customHeight="1" x14ac:dyDescent="0.2">
      <c r="A4" s="11"/>
      <c r="B4" s="88" t="s">
        <v>0</v>
      </c>
      <c r="C4" s="90" t="s">
        <v>68</v>
      </c>
      <c r="D4" s="103" t="s">
        <v>79</v>
      </c>
      <c r="E4" s="104"/>
      <c r="F4" s="104"/>
      <c r="G4" s="104"/>
      <c r="H4" s="104"/>
      <c r="I4" s="104"/>
      <c r="J4" s="104"/>
      <c r="K4" s="104"/>
      <c r="L4" s="104"/>
      <c r="M4" s="104"/>
      <c r="N4" s="104"/>
      <c r="O4" s="104"/>
      <c r="P4" s="104"/>
      <c r="Q4" s="105"/>
      <c r="R4" s="92" t="s">
        <v>3</v>
      </c>
      <c r="S4" s="93"/>
      <c r="T4" s="92" t="s">
        <v>2</v>
      </c>
      <c r="U4" s="93"/>
      <c r="V4" s="92" t="s">
        <v>69</v>
      </c>
      <c r="W4" s="93"/>
      <c r="X4" s="86" t="s">
        <v>67</v>
      </c>
      <c r="Y4" s="96" t="s">
        <v>4</v>
      </c>
    </row>
    <row r="5" spans="1:25" s="12" customFormat="1" ht="24.95" customHeight="1" x14ac:dyDescent="0.2">
      <c r="A5" s="11"/>
      <c r="B5" s="89"/>
      <c r="C5" s="91"/>
      <c r="D5" s="98" t="s">
        <v>5</v>
      </c>
      <c r="E5" s="99"/>
      <c r="F5" s="100" t="s">
        <v>6</v>
      </c>
      <c r="G5" s="99"/>
      <c r="H5" s="101" t="s">
        <v>7</v>
      </c>
      <c r="I5" s="99"/>
      <c r="J5" s="101" t="s">
        <v>8</v>
      </c>
      <c r="K5" s="99"/>
      <c r="L5" s="101" t="s">
        <v>9</v>
      </c>
      <c r="M5" s="99"/>
      <c r="N5" s="101" t="s">
        <v>10</v>
      </c>
      <c r="O5" s="99"/>
      <c r="P5" s="101" t="s">
        <v>11</v>
      </c>
      <c r="Q5" s="102"/>
      <c r="R5" s="94"/>
      <c r="S5" s="95"/>
      <c r="T5" s="94"/>
      <c r="U5" s="95"/>
      <c r="V5" s="94"/>
      <c r="W5" s="95"/>
      <c r="X5" s="87"/>
      <c r="Y5" s="97"/>
    </row>
    <row r="6" spans="1:25" s="12" customFormat="1" ht="15" customHeight="1" thickBot="1" x14ac:dyDescent="0.25">
      <c r="A6" s="11"/>
      <c r="B6" s="13"/>
      <c r="C6" s="14"/>
      <c r="D6" s="15" t="s">
        <v>12</v>
      </c>
      <c r="E6" s="17" t="s">
        <v>14</v>
      </c>
      <c r="F6" s="18" t="s">
        <v>12</v>
      </c>
      <c r="G6" s="17" t="s">
        <v>14</v>
      </c>
      <c r="H6" s="18" t="s">
        <v>12</v>
      </c>
      <c r="I6" s="17" t="s">
        <v>14</v>
      </c>
      <c r="J6" s="18" t="s">
        <v>12</v>
      </c>
      <c r="K6" s="17" t="s">
        <v>14</v>
      </c>
      <c r="L6" s="18" t="s">
        <v>12</v>
      </c>
      <c r="M6" s="17" t="s">
        <v>14</v>
      </c>
      <c r="N6" s="18" t="s">
        <v>12</v>
      </c>
      <c r="O6" s="17" t="s">
        <v>14</v>
      </c>
      <c r="P6" s="18" t="s">
        <v>12</v>
      </c>
      <c r="Q6" s="19" t="s">
        <v>14</v>
      </c>
      <c r="R6" s="15" t="s">
        <v>12</v>
      </c>
      <c r="S6" s="16" t="s">
        <v>13</v>
      </c>
      <c r="T6" s="15" t="s">
        <v>12</v>
      </c>
      <c r="U6" s="16" t="s">
        <v>13</v>
      </c>
      <c r="V6" s="18" t="s">
        <v>12</v>
      </c>
      <c r="W6" s="16" t="s">
        <v>13</v>
      </c>
      <c r="X6" s="20"/>
      <c r="Y6" s="21"/>
    </row>
    <row r="7" spans="1:25" s="24" customFormat="1" ht="15" customHeight="1" x14ac:dyDescent="0.2">
      <c r="A7" s="22" t="s">
        <v>15</v>
      </c>
      <c r="B7" s="70" t="s">
        <v>73</v>
      </c>
      <c r="C7" s="53">
        <v>159811</v>
      </c>
      <c r="D7" s="60">
        <v>2424</v>
      </c>
      <c r="E7" s="61">
        <v>1.5774999999999999</v>
      </c>
      <c r="F7" s="62">
        <v>2591</v>
      </c>
      <c r="G7" s="61">
        <v>1.6860999999999999</v>
      </c>
      <c r="H7" s="62">
        <v>39174</v>
      </c>
      <c r="I7" s="61">
        <v>25.492999999999999</v>
      </c>
      <c r="J7" s="62">
        <v>41535</v>
      </c>
      <c r="K7" s="61">
        <v>27.029599999999999</v>
      </c>
      <c r="L7" s="62">
        <v>61135</v>
      </c>
      <c r="M7" s="61">
        <v>39.784599999999998</v>
      </c>
      <c r="N7" s="63">
        <v>610</v>
      </c>
      <c r="O7" s="61">
        <v>0.39700000000000002</v>
      </c>
      <c r="P7" s="64">
        <v>6196</v>
      </c>
      <c r="Q7" s="57">
        <v>4.0321499999999997</v>
      </c>
      <c r="R7" s="56">
        <v>46935</v>
      </c>
      <c r="S7" s="58">
        <v>29.3691</v>
      </c>
      <c r="T7" s="56">
        <v>6146</v>
      </c>
      <c r="U7" s="57">
        <v>3.8458000000000001</v>
      </c>
      <c r="V7" s="56">
        <v>11068</v>
      </c>
      <c r="W7" s="57">
        <v>6.9257</v>
      </c>
      <c r="X7" s="67">
        <v>97632</v>
      </c>
      <c r="Y7" s="68">
        <v>99.933000000000007</v>
      </c>
    </row>
    <row r="8" spans="1:25" s="24" customFormat="1" ht="15" customHeight="1" x14ac:dyDescent="0.2">
      <c r="A8" s="22" t="s">
        <v>1</v>
      </c>
      <c r="B8" s="52" t="s">
        <v>17</v>
      </c>
      <c r="C8" s="37">
        <v>1313</v>
      </c>
      <c r="D8" s="38">
        <v>13</v>
      </c>
      <c r="E8" s="40">
        <v>0.99770000000000003</v>
      </c>
      <c r="F8" s="42">
        <v>3</v>
      </c>
      <c r="G8" s="40">
        <v>0.23019999999999999</v>
      </c>
      <c r="H8" s="41">
        <v>54</v>
      </c>
      <c r="I8" s="40">
        <v>4.1440000000000001</v>
      </c>
      <c r="J8" s="42">
        <v>624</v>
      </c>
      <c r="K8" s="40">
        <v>47.889499999999998</v>
      </c>
      <c r="L8" s="42">
        <v>599</v>
      </c>
      <c r="M8" s="40">
        <v>45.970799999999997</v>
      </c>
      <c r="N8" s="42">
        <v>0</v>
      </c>
      <c r="O8" s="40">
        <v>0</v>
      </c>
      <c r="P8" s="46">
        <v>10</v>
      </c>
      <c r="Q8" s="39">
        <v>0.76746000000000003</v>
      </c>
      <c r="R8" s="45">
        <v>360</v>
      </c>
      <c r="S8" s="44">
        <v>27.418099999999999</v>
      </c>
      <c r="T8" s="38">
        <v>10</v>
      </c>
      <c r="U8" s="39">
        <v>0.76160000000000005</v>
      </c>
      <c r="V8" s="38">
        <v>35</v>
      </c>
      <c r="W8" s="39">
        <v>2.6657000000000002</v>
      </c>
      <c r="X8" s="25">
        <v>1390</v>
      </c>
      <c r="Y8" s="26">
        <v>100</v>
      </c>
    </row>
    <row r="9" spans="1:25" s="24" customFormat="1" ht="15" customHeight="1" x14ac:dyDescent="0.2">
      <c r="A9" s="22" t="s">
        <v>1</v>
      </c>
      <c r="B9" s="54" t="s">
        <v>16</v>
      </c>
      <c r="C9" s="53">
        <v>360</v>
      </c>
      <c r="D9" s="60">
        <v>173</v>
      </c>
      <c r="E9" s="61">
        <v>48.189399999999999</v>
      </c>
      <c r="F9" s="62">
        <v>6</v>
      </c>
      <c r="G9" s="61">
        <v>1.6713</v>
      </c>
      <c r="H9" s="62">
        <v>19</v>
      </c>
      <c r="I9" s="61">
        <v>5.2919999999999998</v>
      </c>
      <c r="J9" s="63">
        <v>10</v>
      </c>
      <c r="K9" s="61">
        <v>2.7854999999999999</v>
      </c>
      <c r="L9" s="63">
        <v>114</v>
      </c>
      <c r="M9" s="61">
        <v>31.754899999999999</v>
      </c>
      <c r="N9" s="62">
        <v>6</v>
      </c>
      <c r="O9" s="61">
        <v>1.6713</v>
      </c>
      <c r="P9" s="65">
        <v>31</v>
      </c>
      <c r="Q9" s="57">
        <v>8.6350999999999996</v>
      </c>
      <c r="R9" s="59">
        <v>114</v>
      </c>
      <c r="S9" s="58">
        <v>31.666699999999999</v>
      </c>
      <c r="T9" s="59">
        <v>1</v>
      </c>
      <c r="U9" s="57">
        <v>0.27779999999999999</v>
      </c>
      <c r="V9" s="59">
        <v>69</v>
      </c>
      <c r="W9" s="57">
        <v>19.166699999999999</v>
      </c>
      <c r="X9" s="67">
        <v>506</v>
      </c>
      <c r="Y9" s="68">
        <v>100</v>
      </c>
    </row>
    <row r="10" spans="1:25" s="24" customFormat="1" ht="15" customHeight="1" x14ac:dyDescent="0.2">
      <c r="A10" s="22" t="s">
        <v>1</v>
      </c>
      <c r="B10" s="52" t="s">
        <v>19</v>
      </c>
      <c r="C10" s="37">
        <v>3669</v>
      </c>
      <c r="D10" s="45">
        <v>496</v>
      </c>
      <c r="E10" s="40">
        <v>13.641400000000001</v>
      </c>
      <c r="F10" s="42">
        <v>38</v>
      </c>
      <c r="G10" s="40">
        <v>1.0450999999999999</v>
      </c>
      <c r="H10" s="41">
        <v>1676</v>
      </c>
      <c r="I10" s="40">
        <v>46.094999999999999</v>
      </c>
      <c r="J10" s="42">
        <v>267</v>
      </c>
      <c r="K10" s="40">
        <v>7.3432000000000004</v>
      </c>
      <c r="L10" s="41">
        <v>1038</v>
      </c>
      <c r="M10" s="40">
        <v>28.547899999999998</v>
      </c>
      <c r="N10" s="41">
        <v>5</v>
      </c>
      <c r="O10" s="40">
        <v>0.13750000000000001</v>
      </c>
      <c r="P10" s="43">
        <v>116</v>
      </c>
      <c r="Q10" s="39">
        <v>3.1903199999999998</v>
      </c>
      <c r="R10" s="45">
        <v>738</v>
      </c>
      <c r="S10" s="44">
        <v>20.1145</v>
      </c>
      <c r="T10" s="45">
        <v>33</v>
      </c>
      <c r="U10" s="39">
        <v>0.89939999999999998</v>
      </c>
      <c r="V10" s="45">
        <v>185</v>
      </c>
      <c r="W10" s="39">
        <v>5.0422000000000002</v>
      </c>
      <c r="X10" s="25">
        <v>2000</v>
      </c>
      <c r="Y10" s="26">
        <v>100</v>
      </c>
    </row>
    <row r="11" spans="1:25" s="24" customFormat="1" ht="15" customHeight="1" x14ac:dyDescent="0.2">
      <c r="A11" s="22" t="s">
        <v>1</v>
      </c>
      <c r="B11" s="54" t="s">
        <v>18</v>
      </c>
      <c r="C11" s="53">
        <v>1110</v>
      </c>
      <c r="D11" s="60">
        <v>11</v>
      </c>
      <c r="E11" s="61">
        <v>1.0377000000000001</v>
      </c>
      <c r="F11" s="63">
        <v>4</v>
      </c>
      <c r="G11" s="61">
        <v>0.37740000000000001</v>
      </c>
      <c r="H11" s="62">
        <v>100</v>
      </c>
      <c r="I11" s="61">
        <v>9.4339999999999993</v>
      </c>
      <c r="J11" s="62">
        <v>196</v>
      </c>
      <c r="K11" s="61">
        <v>18.490600000000001</v>
      </c>
      <c r="L11" s="62">
        <v>712</v>
      </c>
      <c r="M11" s="61">
        <v>67.169799999999995</v>
      </c>
      <c r="N11" s="62">
        <v>1</v>
      </c>
      <c r="O11" s="61">
        <v>9.4299999999999995E-2</v>
      </c>
      <c r="P11" s="65">
        <v>36</v>
      </c>
      <c r="Q11" s="57">
        <v>3.3962300000000001</v>
      </c>
      <c r="R11" s="60">
        <v>233</v>
      </c>
      <c r="S11" s="58">
        <v>20.991</v>
      </c>
      <c r="T11" s="59">
        <v>50</v>
      </c>
      <c r="U11" s="57">
        <v>4.5045000000000002</v>
      </c>
      <c r="V11" s="59">
        <v>34</v>
      </c>
      <c r="W11" s="57">
        <v>3.0630999999999999</v>
      </c>
      <c r="X11" s="67">
        <v>1088</v>
      </c>
      <c r="Y11" s="68">
        <v>100</v>
      </c>
    </row>
    <row r="12" spans="1:25" s="24" customFormat="1" ht="15" customHeight="1" x14ac:dyDescent="0.2">
      <c r="A12" s="22" t="s">
        <v>1</v>
      </c>
      <c r="B12" s="52" t="s">
        <v>20</v>
      </c>
      <c r="C12" s="37">
        <v>17514</v>
      </c>
      <c r="D12" s="38">
        <v>135</v>
      </c>
      <c r="E12" s="40">
        <v>0.78380000000000005</v>
      </c>
      <c r="F12" s="41">
        <v>828</v>
      </c>
      <c r="G12" s="40">
        <v>4.8071999999999999</v>
      </c>
      <c r="H12" s="42">
        <v>9902</v>
      </c>
      <c r="I12" s="40">
        <v>57.49</v>
      </c>
      <c r="J12" s="42">
        <v>2407</v>
      </c>
      <c r="K12" s="40">
        <v>13.9747</v>
      </c>
      <c r="L12" s="42">
        <v>3016</v>
      </c>
      <c r="M12" s="40">
        <v>17.5105</v>
      </c>
      <c r="N12" s="41">
        <v>88</v>
      </c>
      <c r="O12" s="40">
        <v>0.51090000000000002</v>
      </c>
      <c r="P12" s="46">
        <v>848</v>
      </c>
      <c r="Q12" s="39">
        <v>4.9233599999999997</v>
      </c>
      <c r="R12" s="38">
        <v>4056</v>
      </c>
      <c r="S12" s="44">
        <v>23.1586</v>
      </c>
      <c r="T12" s="45">
        <v>290</v>
      </c>
      <c r="U12" s="39">
        <v>1.6557999999999999</v>
      </c>
      <c r="V12" s="45">
        <v>2140</v>
      </c>
      <c r="W12" s="39">
        <v>12.2188</v>
      </c>
      <c r="X12" s="25">
        <v>10121</v>
      </c>
      <c r="Y12" s="26">
        <v>99.772999999999996</v>
      </c>
    </row>
    <row r="13" spans="1:25" s="24" customFormat="1" ht="15" customHeight="1" x14ac:dyDescent="0.2">
      <c r="A13" s="22" t="s">
        <v>1</v>
      </c>
      <c r="B13" s="54" t="s">
        <v>21</v>
      </c>
      <c r="C13" s="53">
        <v>3439</v>
      </c>
      <c r="D13" s="60">
        <v>31</v>
      </c>
      <c r="E13" s="61">
        <v>0.9405</v>
      </c>
      <c r="F13" s="63">
        <v>42</v>
      </c>
      <c r="G13" s="61">
        <v>1.2743</v>
      </c>
      <c r="H13" s="62">
        <v>1305</v>
      </c>
      <c r="I13" s="61">
        <v>39.593000000000004</v>
      </c>
      <c r="J13" s="63">
        <v>298</v>
      </c>
      <c r="K13" s="61">
        <v>9.0412999999999997</v>
      </c>
      <c r="L13" s="62">
        <v>1464</v>
      </c>
      <c r="M13" s="61">
        <v>44.417499999999997</v>
      </c>
      <c r="N13" s="62">
        <v>6</v>
      </c>
      <c r="O13" s="61">
        <v>0.182</v>
      </c>
      <c r="P13" s="64">
        <v>150</v>
      </c>
      <c r="Q13" s="57">
        <v>4.5509700000000004</v>
      </c>
      <c r="R13" s="59">
        <v>879</v>
      </c>
      <c r="S13" s="58">
        <v>25.559799999999999</v>
      </c>
      <c r="T13" s="60">
        <v>143</v>
      </c>
      <c r="U13" s="57">
        <v>4.1581999999999999</v>
      </c>
      <c r="V13" s="60">
        <v>488</v>
      </c>
      <c r="W13" s="57">
        <v>14.190200000000001</v>
      </c>
      <c r="X13" s="67">
        <v>1908</v>
      </c>
      <c r="Y13" s="68">
        <v>100</v>
      </c>
    </row>
    <row r="14" spans="1:25" s="24" customFormat="1" ht="15" customHeight="1" x14ac:dyDescent="0.2">
      <c r="A14" s="22" t="s">
        <v>1</v>
      </c>
      <c r="B14" s="52" t="s">
        <v>22</v>
      </c>
      <c r="C14" s="47">
        <v>1436</v>
      </c>
      <c r="D14" s="38">
        <v>5</v>
      </c>
      <c r="E14" s="40">
        <v>0.37590000000000001</v>
      </c>
      <c r="F14" s="42">
        <v>20</v>
      </c>
      <c r="G14" s="40">
        <v>1.5038</v>
      </c>
      <c r="H14" s="41">
        <v>369</v>
      </c>
      <c r="I14" s="40">
        <v>27.744</v>
      </c>
      <c r="J14" s="41">
        <v>335</v>
      </c>
      <c r="K14" s="40">
        <v>25.187999999999999</v>
      </c>
      <c r="L14" s="41">
        <v>554</v>
      </c>
      <c r="M14" s="40">
        <v>41.6541</v>
      </c>
      <c r="N14" s="42">
        <v>1</v>
      </c>
      <c r="O14" s="40">
        <v>7.5200000000000003E-2</v>
      </c>
      <c r="P14" s="43">
        <v>46</v>
      </c>
      <c r="Q14" s="39">
        <v>3.45865</v>
      </c>
      <c r="R14" s="38">
        <v>607</v>
      </c>
      <c r="S14" s="44">
        <v>42.270200000000003</v>
      </c>
      <c r="T14" s="45">
        <v>106</v>
      </c>
      <c r="U14" s="39">
        <v>7.3815999999999997</v>
      </c>
      <c r="V14" s="45">
        <v>86</v>
      </c>
      <c r="W14" s="39">
        <v>5.9889000000000001</v>
      </c>
      <c r="X14" s="25">
        <v>1214</v>
      </c>
      <c r="Y14" s="26">
        <v>100</v>
      </c>
    </row>
    <row r="15" spans="1:25" s="24" customFormat="1" ht="15" customHeight="1" x14ac:dyDescent="0.2">
      <c r="A15" s="22" t="s">
        <v>1</v>
      </c>
      <c r="B15" s="54" t="s">
        <v>24</v>
      </c>
      <c r="C15" s="55">
        <v>604</v>
      </c>
      <c r="D15" s="60">
        <v>3</v>
      </c>
      <c r="E15" s="61">
        <v>0.50760000000000005</v>
      </c>
      <c r="F15" s="62">
        <v>4</v>
      </c>
      <c r="G15" s="61">
        <v>0.67679999999999996</v>
      </c>
      <c r="H15" s="62">
        <v>74</v>
      </c>
      <c r="I15" s="61">
        <v>12.521000000000001</v>
      </c>
      <c r="J15" s="63">
        <v>303</v>
      </c>
      <c r="K15" s="61">
        <v>51.268999999999998</v>
      </c>
      <c r="L15" s="62">
        <v>166</v>
      </c>
      <c r="M15" s="61">
        <v>28.088000000000001</v>
      </c>
      <c r="N15" s="63">
        <v>0</v>
      </c>
      <c r="O15" s="61">
        <v>0</v>
      </c>
      <c r="P15" s="64">
        <v>41</v>
      </c>
      <c r="Q15" s="57">
        <v>6.9373899999999997</v>
      </c>
      <c r="R15" s="60">
        <v>226</v>
      </c>
      <c r="S15" s="58">
        <v>37.417200000000001</v>
      </c>
      <c r="T15" s="59">
        <v>13</v>
      </c>
      <c r="U15" s="57">
        <v>2.1522999999999999</v>
      </c>
      <c r="V15" s="59">
        <v>32</v>
      </c>
      <c r="W15" s="57">
        <v>5.298</v>
      </c>
      <c r="X15" s="67">
        <v>231</v>
      </c>
      <c r="Y15" s="68">
        <v>100</v>
      </c>
    </row>
    <row r="16" spans="1:25" s="24" customFormat="1" ht="15" customHeight="1" x14ac:dyDescent="0.2">
      <c r="A16" s="22" t="s">
        <v>1</v>
      </c>
      <c r="B16" s="52" t="s">
        <v>23</v>
      </c>
      <c r="C16" s="47">
        <v>98</v>
      </c>
      <c r="D16" s="45">
        <v>0</v>
      </c>
      <c r="E16" s="40">
        <v>0</v>
      </c>
      <c r="F16" s="41">
        <v>0</v>
      </c>
      <c r="G16" s="40">
        <v>0</v>
      </c>
      <c r="H16" s="42">
        <v>7</v>
      </c>
      <c r="I16" s="40">
        <v>7.2919999999999998</v>
      </c>
      <c r="J16" s="41">
        <v>88</v>
      </c>
      <c r="K16" s="40">
        <v>91.666700000000006</v>
      </c>
      <c r="L16" s="42">
        <v>1</v>
      </c>
      <c r="M16" s="40">
        <v>1.0417000000000001</v>
      </c>
      <c r="N16" s="41">
        <v>0</v>
      </c>
      <c r="O16" s="40">
        <v>0</v>
      </c>
      <c r="P16" s="43">
        <v>0</v>
      </c>
      <c r="Q16" s="39">
        <v>0</v>
      </c>
      <c r="R16" s="38">
        <v>35</v>
      </c>
      <c r="S16" s="44">
        <v>35.714300000000001</v>
      </c>
      <c r="T16" s="38">
        <v>2</v>
      </c>
      <c r="U16" s="39">
        <v>2.0407999999999999</v>
      </c>
      <c r="V16" s="38">
        <v>7</v>
      </c>
      <c r="W16" s="39">
        <v>7.1429</v>
      </c>
      <c r="X16" s="25">
        <v>228</v>
      </c>
      <c r="Y16" s="26">
        <v>100</v>
      </c>
    </row>
    <row r="17" spans="1:25" s="24" customFormat="1" ht="15" customHeight="1" x14ac:dyDescent="0.2">
      <c r="A17" s="22" t="s">
        <v>1</v>
      </c>
      <c r="B17" s="54" t="s">
        <v>25</v>
      </c>
      <c r="C17" s="53">
        <v>16983</v>
      </c>
      <c r="D17" s="60">
        <v>54</v>
      </c>
      <c r="E17" s="61">
        <v>0.34300000000000003</v>
      </c>
      <c r="F17" s="63">
        <v>122</v>
      </c>
      <c r="G17" s="61">
        <v>0.77500000000000002</v>
      </c>
      <c r="H17" s="62">
        <v>3602</v>
      </c>
      <c r="I17" s="61">
        <v>22.881</v>
      </c>
      <c r="J17" s="63">
        <v>5867</v>
      </c>
      <c r="K17" s="61">
        <v>37.2697</v>
      </c>
      <c r="L17" s="63">
        <v>5491</v>
      </c>
      <c r="M17" s="61">
        <v>34.8812</v>
      </c>
      <c r="N17" s="63">
        <v>25</v>
      </c>
      <c r="O17" s="61">
        <v>0.1588</v>
      </c>
      <c r="P17" s="65">
        <v>581</v>
      </c>
      <c r="Q17" s="57">
        <v>3.69076</v>
      </c>
      <c r="R17" s="60">
        <v>4686</v>
      </c>
      <c r="S17" s="58">
        <v>27.592300000000002</v>
      </c>
      <c r="T17" s="60">
        <v>1241</v>
      </c>
      <c r="U17" s="57">
        <v>7.3072999999999997</v>
      </c>
      <c r="V17" s="60">
        <v>772</v>
      </c>
      <c r="W17" s="57">
        <v>4.5457000000000001</v>
      </c>
      <c r="X17" s="67">
        <v>3976</v>
      </c>
      <c r="Y17" s="68">
        <v>100</v>
      </c>
    </row>
    <row r="18" spans="1:25" s="24" customFormat="1" ht="15" customHeight="1" x14ac:dyDescent="0.2">
      <c r="A18" s="22" t="s">
        <v>1</v>
      </c>
      <c r="B18" s="52" t="s">
        <v>26</v>
      </c>
      <c r="C18" s="37">
        <v>4153</v>
      </c>
      <c r="D18" s="45">
        <v>7</v>
      </c>
      <c r="E18" s="40">
        <v>0.1741</v>
      </c>
      <c r="F18" s="42">
        <v>34</v>
      </c>
      <c r="G18" s="40">
        <v>0.8458</v>
      </c>
      <c r="H18" s="42">
        <v>418</v>
      </c>
      <c r="I18" s="40">
        <v>10.398</v>
      </c>
      <c r="J18" s="42">
        <v>2147</v>
      </c>
      <c r="K18" s="40">
        <v>53.408000000000001</v>
      </c>
      <c r="L18" s="42">
        <v>1273</v>
      </c>
      <c r="M18" s="40">
        <v>31.666699999999999</v>
      </c>
      <c r="N18" s="42">
        <v>1</v>
      </c>
      <c r="O18" s="40" t="s">
        <v>77</v>
      </c>
      <c r="P18" s="43">
        <v>140</v>
      </c>
      <c r="Q18" s="39">
        <v>3.4825900000000001</v>
      </c>
      <c r="R18" s="38">
        <v>936</v>
      </c>
      <c r="S18" s="44">
        <v>22.5379</v>
      </c>
      <c r="T18" s="45">
        <v>133</v>
      </c>
      <c r="U18" s="39">
        <v>3.2025000000000001</v>
      </c>
      <c r="V18" s="45">
        <v>99</v>
      </c>
      <c r="W18" s="39">
        <v>2.3837999999999999</v>
      </c>
      <c r="X18" s="25">
        <v>2416</v>
      </c>
      <c r="Y18" s="26">
        <v>100</v>
      </c>
    </row>
    <row r="19" spans="1:25" s="24" customFormat="1" ht="15" customHeight="1" x14ac:dyDescent="0.2">
      <c r="A19" s="22" t="s">
        <v>1</v>
      </c>
      <c r="B19" s="54" t="s">
        <v>27</v>
      </c>
      <c r="C19" s="53">
        <v>525</v>
      </c>
      <c r="D19" s="60">
        <v>1</v>
      </c>
      <c r="E19" s="61">
        <v>0.19570000000000001</v>
      </c>
      <c r="F19" s="62">
        <v>85</v>
      </c>
      <c r="G19" s="61">
        <v>16.6341</v>
      </c>
      <c r="H19" s="62">
        <v>35</v>
      </c>
      <c r="I19" s="61">
        <v>6.8490000000000002</v>
      </c>
      <c r="J19" s="62">
        <v>10</v>
      </c>
      <c r="K19" s="61">
        <v>1.9569000000000001</v>
      </c>
      <c r="L19" s="62">
        <v>51</v>
      </c>
      <c r="M19" s="61">
        <v>9.9803999999999995</v>
      </c>
      <c r="N19" s="62">
        <v>283</v>
      </c>
      <c r="O19" s="61">
        <v>55.381599999999999</v>
      </c>
      <c r="P19" s="64">
        <v>46</v>
      </c>
      <c r="Q19" s="57">
        <v>9.0019600000000004</v>
      </c>
      <c r="R19" s="60">
        <v>145</v>
      </c>
      <c r="S19" s="58">
        <v>27.619</v>
      </c>
      <c r="T19" s="60">
        <v>14</v>
      </c>
      <c r="U19" s="57">
        <v>2.6667000000000001</v>
      </c>
      <c r="V19" s="60">
        <v>38</v>
      </c>
      <c r="W19" s="57">
        <v>7.2381000000000002</v>
      </c>
      <c r="X19" s="67">
        <v>292</v>
      </c>
      <c r="Y19" s="68">
        <v>100</v>
      </c>
    </row>
    <row r="20" spans="1:25" s="24" customFormat="1" ht="15" customHeight="1" x14ac:dyDescent="0.2">
      <c r="A20" s="22" t="s">
        <v>1</v>
      </c>
      <c r="B20" s="52" t="s">
        <v>29</v>
      </c>
      <c r="C20" s="47">
        <v>1189</v>
      </c>
      <c r="D20" s="45">
        <v>58</v>
      </c>
      <c r="E20" s="40">
        <v>5.0743999999999998</v>
      </c>
      <c r="F20" s="41">
        <v>12</v>
      </c>
      <c r="G20" s="40">
        <v>1.0499000000000001</v>
      </c>
      <c r="H20" s="42">
        <v>209</v>
      </c>
      <c r="I20" s="40">
        <v>18.285</v>
      </c>
      <c r="J20" s="41">
        <v>21</v>
      </c>
      <c r="K20" s="40">
        <v>1.8372999999999999</v>
      </c>
      <c r="L20" s="41">
        <v>793</v>
      </c>
      <c r="M20" s="40">
        <v>69.378799999999998</v>
      </c>
      <c r="N20" s="41">
        <v>1</v>
      </c>
      <c r="O20" s="40">
        <v>8.7499999999999994E-2</v>
      </c>
      <c r="P20" s="43">
        <v>49</v>
      </c>
      <c r="Q20" s="39">
        <v>4.2869599999999997</v>
      </c>
      <c r="R20" s="38">
        <v>291</v>
      </c>
      <c r="S20" s="44">
        <v>24.474299999999999</v>
      </c>
      <c r="T20" s="45">
        <v>46</v>
      </c>
      <c r="U20" s="39">
        <v>3.8687999999999998</v>
      </c>
      <c r="V20" s="45">
        <v>52</v>
      </c>
      <c r="W20" s="39">
        <v>4.3734000000000002</v>
      </c>
      <c r="X20" s="25">
        <v>725</v>
      </c>
      <c r="Y20" s="26">
        <v>100</v>
      </c>
    </row>
    <row r="21" spans="1:25" s="24" customFormat="1" ht="15" customHeight="1" x14ac:dyDescent="0.2">
      <c r="A21" s="22" t="s">
        <v>1</v>
      </c>
      <c r="B21" s="54" t="s">
        <v>30</v>
      </c>
      <c r="C21" s="53">
        <v>9253</v>
      </c>
      <c r="D21" s="59">
        <v>19</v>
      </c>
      <c r="E21" s="61">
        <v>0.21229999999999999</v>
      </c>
      <c r="F21" s="62">
        <v>199</v>
      </c>
      <c r="G21" s="61">
        <v>2.2231999999999998</v>
      </c>
      <c r="H21" s="63">
        <v>2746</v>
      </c>
      <c r="I21" s="61">
        <v>30.678000000000001</v>
      </c>
      <c r="J21" s="62">
        <v>3418</v>
      </c>
      <c r="K21" s="61">
        <v>38.185699999999997</v>
      </c>
      <c r="L21" s="62">
        <v>2356</v>
      </c>
      <c r="M21" s="61">
        <v>26.321100000000001</v>
      </c>
      <c r="N21" s="62">
        <v>6</v>
      </c>
      <c r="O21" s="61">
        <v>6.7000000000000004E-2</v>
      </c>
      <c r="P21" s="65">
        <v>207</v>
      </c>
      <c r="Q21" s="57">
        <v>2.3125900000000001</v>
      </c>
      <c r="R21" s="59">
        <v>3096</v>
      </c>
      <c r="S21" s="58">
        <v>33.459400000000002</v>
      </c>
      <c r="T21" s="60">
        <v>302</v>
      </c>
      <c r="U21" s="57">
        <v>3.2637999999999998</v>
      </c>
      <c r="V21" s="60">
        <v>618</v>
      </c>
      <c r="W21" s="57">
        <v>6.6788999999999996</v>
      </c>
      <c r="X21" s="67">
        <v>4145</v>
      </c>
      <c r="Y21" s="68">
        <v>100</v>
      </c>
    </row>
    <row r="22" spans="1:25" s="24" customFormat="1" ht="15" customHeight="1" x14ac:dyDescent="0.2">
      <c r="A22" s="22" t="s">
        <v>1</v>
      </c>
      <c r="B22" s="52" t="s">
        <v>31</v>
      </c>
      <c r="C22" s="37">
        <v>2030</v>
      </c>
      <c r="D22" s="38">
        <v>6</v>
      </c>
      <c r="E22" s="40">
        <v>0.29880000000000001</v>
      </c>
      <c r="F22" s="41">
        <v>13</v>
      </c>
      <c r="G22" s="40">
        <v>0.64739999999999998</v>
      </c>
      <c r="H22" s="41">
        <v>124</v>
      </c>
      <c r="I22" s="40">
        <v>6.1749999999999998</v>
      </c>
      <c r="J22" s="42">
        <v>343</v>
      </c>
      <c r="K22" s="40">
        <v>17.081700000000001</v>
      </c>
      <c r="L22" s="42">
        <v>1400</v>
      </c>
      <c r="M22" s="40">
        <v>69.721100000000007</v>
      </c>
      <c r="N22" s="42">
        <v>1</v>
      </c>
      <c r="O22" s="40" t="s">
        <v>77</v>
      </c>
      <c r="P22" s="46">
        <v>121</v>
      </c>
      <c r="Q22" s="39">
        <v>6.0259</v>
      </c>
      <c r="R22" s="45">
        <v>553</v>
      </c>
      <c r="S22" s="44">
        <v>27.241399999999999</v>
      </c>
      <c r="T22" s="45">
        <v>22</v>
      </c>
      <c r="U22" s="39">
        <v>1.0837000000000001</v>
      </c>
      <c r="V22" s="45">
        <v>59</v>
      </c>
      <c r="W22" s="39">
        <v>2.9064000000000001</v>
      </c>
      <c r="X22" s="25">
        <v>1886</v>
      </c>
      <c r="Y22" s="26">
        <v>100</v>
      </c>
    </row>
    <row r="23" spans="1:25" s="24" customFormat="1" ht="15" customHeight="1" x14ac:dyDescent="0.2">
      <c r="A23" s="22" t="s">
        <v>1</v>
      </c>
      <c r="B23" s="54" t="s">
        <v>28</v>
      </c>
      <c r="C23" s="53">
        <v>1580</v>
      </c>
      <c r="D23" s="60">
        <v>5</v>
      </c>
      <c r="E23" s="61">
        <v>0.3236</v>
      </c>
      <c r="F23" s="62">
        <v>14</v>
      </c>
      <c r="G23" s="61">
        <v>0.90610000000000002</v>
      </c>
      <c r="H23" s="62">
        <v>213</v>
      </c>
      <c r="I23" s="61">
        <v>13.786</v>
      </c>
      <c r="J23" s="62">
        <v>345</v>
      </c>
      <c r="K23" s="61">
        <v>22.330100000000002</v>
      </c>
      <c r="L23" s="62">
        <v>887</v>
      </c>
      <c r="M23" s="61">
        <v>57.411000000000001</v>
      </c>
      <c r="N23" s="62">
        <v>4</v>
      </c>
      <c r="O23" s="61">
        <v>0.25890000000000002</v>
      </c>
      <c r="P23" s="65">
        <v>77</v>
      </c>
      <c r="Q23" s="57">
        <v>4.9838199999999997</v>
      </c>
      <c r="R23" s="60">
        <v>481</v>
      </c>
      <c r="S23" s="58">
        <v>30.443000000000001</v>
      </c>
      <c r="T23" s="59">
        <v>35</v>
      </c>
      <c r="U23" s="57">
        <v>2.2151999999999998</v>
      </c>
      <c r="V23" s="59">
        <v>124</v>
      </c>
      <c r="W23" s="57">
        <v>7.8480999999999996</v>
      </c>
      <c r="X23" s="67">
        <v>1343</v>
      </c>
      <c r="Y23" s="68">
        <v>100</v>
      </c>
    </row>
    <row r="24" spans="1:25" s="24" customFormat="1" ht="15" customHeight="1" x14ac:dyDescent="0.2">
      <c r="A24" s="22" t="s">
        <v>1</v>
      </c>
      <c r="B24" s="52" t="s">
        <v>32</v>
      </c>
      <c r="C24" s="37">
        <v>1390</v>
      </c>
      <c r="D24" s="45">
        <v>30</v>
      </c>
      <c r="E24" s="40">
        <v>2.2042999999999999</v>
      </c>
      <c r="F24" s="42">
        <v>12</v>
      </c>
      <c r="G24" s="40">
        <v>0.88170000000000004</v>
      </c>
      <c r="H24" s="41">
        <v>215</v>
      </c>
      <c r="I24" s="40">
        <v>15.797000000000001</v>
      </c>
      <c r="J24" s="42">
        <v>216</v>
      </c>
      <c r="K24" s="40">
        <v>15.870699999999999</v>
      </c>
      <c r="L24" s="42">
        <v>791</v>
      </c>
      <c r="M24" s="40">
        <v>58.119</v>
      </c>
      <c r="N24" s="42">
        <v>4</v>
      </c>
      <c r="O24" s="40">
        <v>0.29389999999999999</v>
      </c>
      <c r="P24" s="46">
        <v>93</v>
      </c>
      <c r="Q24" s="39">
        <v>6.8332100000000002</v>
      </c>
      <c r="R24" s="38">
        <v>443</v>
      </c>
      <c r="S24" s="44">
        <v>31.8705</v>
      </c>
      <c r="T24" s="45">
        <v>29</v>
      </c>
      <c r="U24" s="39">
        <v>2.0863</v>
      </c>
      <c r="V24" s="45">
        <v>95</v>
      </c>
      <c r="W24" s="39">
        <v>6.8345000000000002</v>
      </c>
      <c r="X24" s="25">
        <v>1350</v>
      </c>
      <c r="Y24" s="26">
        <v>100</v>
      </c>
    </row>
    <row r="25" spans="1:25" s="24" customFormat="1" ht="15" customHeight="1" x14ac:dyDescent="0.2">
      <c r="A25" s="22" t="s">
        <v>1</v>
      </c>
      <c r="B25" s="54" t="s">
        <v>33</v>
      </c>
      <c r="C25" s="55">
        <v>2333</v>
      </c>
      <c r="D25" s="60">
        <v>1</v>
      </c>
      <c r="E25" s="61" t="s">
        <v>77</v>
      </c>
      <c r="F25" s="62">
        <v>5</v>
      </c>
      <c r="G25" s="61">
        <v>0.2155</v>
      </c>
      <c r="H25" s="62">
        <v>131</v>
      </c>
      <c r="I25" s="61">
        <v>5.6470000000000002</v>
      </c>
      <c r="J25" s="62">
        <v>436</v>
      </c>
      <c r="K25" s="61">
        <v>18.793099999999999</v>
      </c>
      <c r="L25" s="63">
        <v>1642</v>
      </c>
      <c r="M25" s="61">
        <v>70.775899999999993</v>
      </c>
      <c r="N25" s="62">
        <v>3</v>
      </c>
      <c r="O25" s="61">
        <v>0.1293</v>
      </c>
      <c r="P25" s="65">
        <v>102</v>
      </c>
      <c r="Q25" s="57">
        <v>4.3965500000000004</v>
      </c>
      <c r="R25" s="60">
        <v>708</v>
      </c>
      <c r="S25" s="58">
        <v>30.347200000000001</v>
      </c>
      <c r="T25" s="60">
        <v>13</v>
      </c>
      <c r="U25" s="57">
        <v>0.55720000000000003</v>
      </c>
      <c r="V25" s="60">
        <v>52</v>
      </c>
      <c r="W25" s="57">
        <v>2.2288999999999999</v>
      </c>
      <c r="X25" s="67">
        <v>1401</v>
      </c>
      <c r="Y25" s="68">
        <v>100</v>
      </c>
    </row>
    <row r="26" spans="1:25" s="24" customFormat="1" ht="15" customHeight="1" x14ac:dyDescent="0.2">
      <c r="A26" s="22" t="s">
        <v>1</v>
      </c>
      <c r="B26" s="52" t="s">
        <v>34</v>
      </c>
      <c r="C26" s="37">
        <v>1045</v>
      </c>
      <c r="D26" s="38">
        <v>8</v>
      </c>
      <c r="E26" s="40">
        <v>0.8649</v>
      </c>
      <c r="F26" s="41">
        <v>2</v>
      </c>
      <c r="G26" s="40">
        <v>0.2162</v>
      </c>
      <c r="H26" s="41">
        <v>39</v>
      </c>
      <c r="I26" s="40">
        <v>4.2160000000000002</v>
      </c>
      <c r="J26" s="42">
        <v>563</v>
      </c>
      <c r="K26" s="40">
        <v>60.864899999999999</v>
      </c>
      <c r="L26" s="42">
        <v>288</v>
      </c>
      <c r="M26" s="40">
        <v>31.135100000000001</v>
      </c>
      <c r="N26" s="41">
        <v>1</v>
      </c>
      <c r="O26" s="40">
        <v>0.1081</v>
      </c>
      <c r="P26" s="46">
        <v>24</v>
      </c>
      <c r="Q26" s="39">
        <v>2.5945900000000002</v>
      </c>
      <c r="R26" s="38">
        <v>275</v>
      </c>
      <c r="S26" s="44">
        <v>26.315799999999999</v>
      </c>
      <c r="T26" s="38">
        <v>120</v>
      </c>
      <c r="U26" s="39">
        <v>11.4833</v>
      </c>
      <c r="V26" s="38">
        <v>12</v>
      </c>
      <c r="W26" s="39">
        <v>1.1483000000000001</v>
      </c>
      <c r="X26" s="25">
        <v>1365</v>
      </c>
      <c r="Y26" s="26">
        <v>100</v>
      </c>
    </row>
    <row r="27" spans="1:25" s="24" customFormat="1" ht="15" customHeight="1" x14ac:dyDescent="0.2">
      <c r="A27" s="22" t="s">
        <v>1</v>
      </c>
      <c r="B27" s="54" t="s">
        <v>37</v>
      </c>
      <c r="C27" s="55">
        <v>442</v>
      </c>
      <c r="D27" s="59">
        <v>3</v>
      </c>
      <c r="E27" s="61">
        <v>0.73170000000000002</v>
      </c>
      <c r="F27" s="62">
        <v>1</v>
      </c>
      <c r="G27" s="61">
        <v>0.24390000000000001</v>
      </c>
      <c r="H27" s="62">
        <v>5</v>
      </c>
      <c r="I27" s="61">
        <v>1.22</v>
      </c>
      <c r="J27" s="62">
        <v>28</v>
      </c>
      <c r="K27" s="61">
        <v>6.8292999999999999</v>
      </c>
      <c r="L27" s="63">
        <v>365</v>
      </c>
      <c r="M27" s="61">
        <v>89.0244</v>
      </c>
      <c r="N27" s="62">
        <v>0</v>
      </c>
      <c r="O27" s="61">
        <v>0</v>
      </c>
      <c r="P27" s="65">
        <v>8</v>
      </c>
      <c r="Q27" s="57">
        <v>1.95122</v>
      </c>
      <c r="R27" s="60">
        <v>169</v>
      </c>
      <c r="S27" s="58">
        <v>38.235300000000002</v>
      </c>
      <c r="T27" s="59">
        <v>32</v>
      </c>
      <c r="U27" s="57">
        <v>7.2397999999999998</v>
      </c>
      <c r="V27" s="59">
        <v>12</v>
      </c>
      <c r="W27" s="57">
        <v>2.7149000000000001</v>
      </c>
      <c r="X27" s="67">
        <v>579</v>
      </c>
      <c r="Y27" s="68">
        <v>100</v>
      </c>
    </row>
    <row r="28" spans="1:25" s="24" customFormat="1" ht="15" customHeight="1" x14ac:dyDescent="0.2">
      <c r="A28" s="22" t="s">
        <v>1</v>
      </c>
      <c r="B28" s="52" t="s">
        <v>36</v>
      </c>
      <c r="C28" s="47">
        <v>2884</v>
      </c>
      <c r="D28" s="45">
        <v>10</v>
      </c>
      <c r="E28" s="40">
        <v>0.3695</v>
      </c>
      <c r="F28" s="42">
        <v>49</v>
      </c>
      <c r="G28" s="40">
        <v>1.8108</v>
      </c>
      <c r="H28" s="42">
        <v>332</v>
      </c>
      <c r="I28" s="40">
        <v>12.269</v>
      </c>
      <c r="J28" s="42">
        <v>1452</v>
      </c>
      <c r="K28" s="40">
        <v>53.658499999999997</v>
      </c>
      <c r="L28" s="41">
        <v>708</v>
      </c>
      <c r="M28" s="40">
        <v>26.164100000000001</v>
      </c>
      <c r="N28" s="42">
        <v>2</v>
      </c>
      <c r="O28" s="40">
        <v>7.3899999999999993E-2</v>
      </c>
      <c r="P28" s="43">
        <v>153</v>
      </c>
      <c r="Q28" s="39">
        <v>5.6540999999999997</v>
      </c>
      <c r="R28" s="45">
        <v>894</v>
      </c>
      <c r="S28" s="44">
        <v>30.9986</v>
      </c>
      <c r="T28" s="38">
        <v>178</v>
      </c>
      <c r="U28" s="39">
        <v>6.1719999999999997</v>
      </c>
      <c r="V28" s="38">
        <v>158</v>
      </c>
      <c r="W28" s="39">
        <v>5.4785000000000004</v>
      </c>
      <c r="X28" s="25">
        <v>1414</v>
      </c>
      <c r="Y28" s="26">
        <v>100</v>
      </c>
    </row>
    <row r="29" spans="1:25" s="24" customFormat="1" ht="15" customHeight="1" x14ac:dyDescent="0.2">
      <c r="A29" s="22" t="s">
        <v>1</v>
      </c>
      <c r="B29" s="54" t="s">
        <v>35</v>
      </c>
      <c r="C29" s="53">
        <v>961</v>
      </c>
      <c r="D29" s="60">
        <v>2</v>
      </c>
      <c r="E29" s="61">
        <v>0.221</v>
      </c>
      <c r="F29" s="62">
        <v>27</v>
      </c>
      <c r="G29" s="61">
        <v>2.9834000000000001</v>
      </c>
      <c r="H29" s="63">
        <v>226</v>
      </c>
      <c r="I29" s="61">
        <v>24.972000000000001</v>
      </c>
      <c r="J29" s="62">
        <v>122</v>
      </c>
      <c r="K29" s="61">
        <v>13.480700000000001</v>
      </c>
      <c r="L29" s="63">
        <v>489</v>
      </c>
      <c r="M29" s="61">
        <v>54.033099999999997</v>
      </c>
      <c r="N29" s="62">
        <v>1</v>
      </c>
      <c r="O29" s="61">
        <v>0.1105</v>
      </c>
      <c r="P29" s="65">
        <v>38</v>
      </c>
      <c r="Q29" s="57">
        <v>4.1989000000000001</v>
      </c>
      <c r="R29" s="60">
        <v>396</v>
      </c>
      <c r="S29" s="58">
        <v>41.207099999999997</v>
      </c>
      <c r="T29" s="60">
        <v>56</v>
      </c>
      <c r="U29" s="57">
        <v>5.8273000000000001</v>
      </c>
      <c r="V29" s="60">
        <v>75</v>
      </c>
      <c r="W29" s="57">
        <v>7.8044000000000002</v>
      </c>
      <c r="X29" s="67">
        <v>1870</v>
      </c>
      <c r="Y29" s="68">
        <v>99.412000000000006</v>
      </c>
    </row>
    <row r="30" spans="1:25" s="24" customFormat="1" ht="15" customHeight="1" x14ac:dyDescent="0.2">
      <c r="A30" s="22" t="s">
        <v>1</v>
      </c>
      <c r="B30" s="52" t="s">
        <v>38</v>
      </c>
      <c r="C30" s="37">
        <v>2370</v>
      </c>
      <c r="D30" s="45">
        <v>52</v>
      </c>
      <c r="E30" s="40">
        <v>2.2307999999999999</v>
      </c>
      <c r="F30" s="41">
        <v>22</v>
      </c>
      <c r="G30" s="40">
        <v>0.94379999999999997</v>
      </c>
      <c r="H30" s="42">
        <v>150</v>
      </c>
      <c r="I30" s="40">
        <v>6.4349999999999996</v>
      </c>
      <c r="J30" s="42">
        <v>380</v>
      </c>
      <c r="K30" s="40">
        <v>16.302</v>
      </c>
      <c r="L30" s="42">
        <v>1638</v>
      </c>
      <c r="M30" s="40">
        <v>70.270300000000006</v>
      </c>
      <c r="N30" s="42">
        <v>3</v>
      </c>
      <c r="O30" s="40">
        <v>0.12870000000000001</v>
      </c>
      <c r="P30" s="43">
        <v>86</v>
      </c>
      <c r="Q30" s="39">
        <v>3.6894</v>
      </c>
      <c r="R30" s="45">
        <v>635</v>
      </c>
      <c r="S30" s="44">
        <v>26.793199999999999</v>
      </c>
      <c r="T30" s="38">
        <v>39</v>
      </c>
      <c r="U30" s="39">
        <v>1.6456</v>
      </c>
      <c r="V30" s="38">
        <v>76</v>
      </c>
      <c r="W30" s="39">
        <v>3.2067999999999999</v>
      </c>
      <c r="X30" s="25">
        <v>3559</v>
      </c>
      <c r="Y30" s="26">
        <v>100</v>
      </c>
    </row>
    <row r="31" spans="1:25" s="24" customFormat="1" ht="15" customHeight="1" x14ac:dyDescent="0.2">
      <c r="A31" s="22" t="s">
        <v>1</v>
      </c>
      <c r="B31" s="54" t="s">
        <v>39</v>
      </c>
      <c r="C31" s="55">
        <v>3025</v>
      </c>
      <c r="D31" s="60">
        <v>123</v>
      </c>
      <c r="E31" s="61">
        <v>4.1109999999999998</v>
      </c>
      <c r="F31" s="63">
        <v>74</v>
      </c>
      <c r="G31" s="61">
        <v>2.4733000000000001</v>
      </c>
      <c r="H31" s="62">
        <v>327</v>
      </c>
      <c r="I31" s="61">
        <v>10.929</v>
      </c>
      <c r="J31" s="63">
        <v>753</v>
      </c>
      <c r="K31" s="61">
        <v>25.167100000000001</v>
      </c>
      <c r="L31" s="62">
        <v>1556</v>
      </c>
      <c r="M31" s="61">
        <v>52.005299999999998</v>
      </c>
      <c r="N31" s="62">
        <v>4</v>
      </c>
      <c r="O31" s="61">
        <v>0.13370000000000001</v>
      </c>
      <c r="P31" s="64">
        <v>155</v>
      </c>
      <c r="Q31" s="57">
        <v>5.1804800000000002</v>
      </c>
      <c r="R31" s="59">
        <v>1280</v>
      </c>
      <c r="S31" s="58">
        <v>42.314</v>
      </c>
      <c r="T31" s="60">
        <v>33</v>
      </c>
      <c r="U31" s="57">
        <v>1.0909</v>
      </c>
      <c r="V31" s="60">
        <v>176</v>
      </c>
      <c r="W31" s="57">
        <v>5.8182</v>
      </c>
      <c r="X31" s="67">
        <v>2232</v>
      </c>
      <c r="Y31" s="68">
        <v>100</v>
      </c>
    </row>
    <row r="32" spans="1:25" s="24" customFormat="1" ht="15" customHeight="1" x14ac:dyDescent="0.2">
      <c r="A32" s="22" t="s">
        <v>1</v>
      </c>
      <c r="B32" s="52" t="s">
        <v>41</v>
      </c>
      <c r="C32" s="37">
        <v>1147</v>
      </c>
      <c r="D32" s="38">
        <v>2</v>
      </c>
      <c r="E32" s="40">
        <v>0.1754</v>
      </c>
      <c r="F32" s="42">
        <v>2</v>
      </c>
      <c r="G32" s="40">
        <v>0.1754</v>
      </c>
      <c r="H32" s="42">
        <v>24</v>
      </c>
      <c r="I32" s="40">
        <v>2.105</v>
      </c>
      <c r="J32" s="42">
        <v>732</v>
      </c>
      <c r="K32" s="40">
        <v>64.210499999999996</v>
      </c>
      <c r="L32" s="41">
        <v>364</v>
      </c>
      <c r="M32" s="40">
        <v>31.9298</v>
      </c>
      <c r="N32" s="41">
        <v>3</v>
      </c>
      <c r="O32" s="40">
        <v>0.26319999999999999</v>
      </c>
      <c r="P32" s="46">
        <v>13</v>
      </c>
      <c r="Q32" s="39">
        <v>1.14035</v>
      </c>
      <c r="R32" s="38">
        <v>280</v>
      </c>
      <c r="S32" s="44">
        <v>24.4115</v>
      </c>
      <c r="T32" s="45">
        <v>7</v>
      </c>
      <c r="U32" s="39">
        <v>0.61029999999999995</v>
      </c>
      <c r="V32" s="45">
        <v>7</v>
      </c>
      <c r="W32" s="39">
        <v>0.61029999999999995</v>
      </c>
      <c r="X32" s="25">
        <v>960</v>
      </c>
      <c r="Y32" s="26">
        <v>100</v>
      </c>
    </row>
    <row r="33" spans="1:25" s="24" customFormat="1" ht="15" customHeight="1" x14ac:dyDescent="0.2">
      <c r="A33" s="22" t="s">
        <v>1</v>
      </c>
      <c r="B33" s="54" t="s">
        <v>40</v>
      </c>
      <c r="C33" s="53">
        <v>3624</v>
      </c>
      <c r="D33" s="59">
        <v>17</v>
      </c>
      <c r="E33" s="61">
        <v>0.4849</v>
      </c>
      <c r="F33" s="62">
        <v>8</v>
      </c>
      <c r="G33" s="61">
        <v>0.22819999999999999</v>
      </c>
      <c r="H33" s="63">
        <v>190</v>
      </c>
      <c r="I33" s="61">
        <v>5.4189999999999996</v>
      </c>
      <c r="J33" s="62">
        <v>616</v>
      </c>
      <c r="K33" s="61">
        <v>17.569900000000001</v>
      </c>
      <c r="L33" s="62">
        <v>2511</v>
      </c>
      <c r="M33" s="61">
        <v>71.620099999999994</v>
      </c>
      <c r="N33" s="63">
        <v>17</v>
      </c>
      <c r="O33" s="61">
        <v>0.4849</v>
      </c>
      <c r="P33" s="65">
        <v>147</v>
      </c>
      <c r="Q33" s="57">
        <v>4.1928099999999997</v>
      </c>
      <c r="R33" s="59">
        <v>1006</v>
      </c>
      <c r="S33" s="58">
        <v>27.759399999999999</v>
      </c>
      <c r="T33" s="59">
        <v>118</v>
      </c>
      <c r="U33" s="57">
        <v>3.2561</v>
      </c>
      <c r="V33" s="59">
        <v>77</v>
      </c>
      <c r="W33" s="57">
        <v>2.1246999999999998</v>
      </c>
      <c r="X33" s="67">
        <v>2381</v>
      </c>
      <c r="Y33" s="68">
        <v>100</v>
      </c>
    </row>
    <row r="34" spans="1:25" s="24" customFormat="1" ht="15" customHeight="1" x14ac:dyDescent="0.2">
      <c r="A34" s="22" t="s">
        <v>1</v>
      </c>
      <c r="B34" s="52" t="s">
        <v>42</v>
      </c>
      <c r="C34" s="47">
        <v>646</v>
      </c>
      <c r="D34" s="38">
        <v>131</v>
      </c>
      <c r="E34" s="40">
        <v>20.8931</v>
      </c>
      <c r="F34" s="42">
        <v>6</v>
      </c>
      <c r="G34" s="40">
        <v>0.95689999999999997</v>
      </c>
      <c r="H34" s="41">
        <v>33</v>
      </c>
      <c r="I34" s="40">
        <v>5.2629999999999999</v>
      </c>
      <c r="J34" s="42">
        <v>17</v>
      </c>
      <c r="K34" s="40">
        <v>2.7113</v>
      </c>
      <c r="L34" s="41">
        <v>415</v>
      </c>
      <c r="M34" s="40">
        <v>66.188199999999995</v>
      </c>
      <c r="N34" s="41">
        <v>1</v>
      </c>
      <c r="O34" s="40">
        <v>0.1595</v>
      </c>
      <c r="P34" s="43">
        <v>24</v>
      </c>
      <c r="Q34" s="39">
        <v>3.82775</v>
      </c>
      <c r="R34" s="45">
        <v>150</v>
      </c>
      <c r="S34" s="44">
        <v>23.219799999999999</v>
      </c>
      <c r="T34" s="45">
        <v>19</v>
      </c>
      <c r="U34" s="39">
        <v>2.9411999999999998</v>
      </c>
      <c r="V34" s="45">
        <v>16</v>
      </c>
      <c r="W34" s="39">
        <v>2.4767999999999999</v>
      </c>
      <c r="X34" s="25">
        <v>823</v>
      </c>
      <c r="Y34" s="26">
        <v>96.233000000000004</v>
      </c>
    </row>
    <row r="35" spans="1:25" s="24" customFormat="1" ht="15" customHeight="1" x14ac:dyDescent="0.2">
      <c r="A35" s="22" t="s">
        <v>1</v>
      </c>
      <c r="B35" s="54" t="s">
        <v>45</v>
      </c>
      <c r="C35" s="55">
        <v>1072</v>
      </c>
      <c r="D35" s="59">
        <v>37</v>
      </c>
      <c r="E35" s="61">
        <v>3.4773999999999998</v>
      </c>
      <c r="F35" s="62">
        <v>13</v>
      </c>
      <c r="G35" s="61">
        <v>1.2218</v>
      </c>
      <c r="H35" s="63">
        <v>218</v>
      </c>
      <c r="I35" s="61">
        <v>20.489000000000001</v>
      </c>
      <c r="J35" s="62">
        <v>118</v>
      </c>
      <c r="K35" s="61">
        <v>11.090199999999999</v>
      </c>
      <c r="L35" s="63">
        <v>612</v>
      </c>
      <c r="M35" s="61">
        <v>57.518799999999999</v>
      </c>
      <c r="N35" s="62">
        <v>1</v>
      </c>
      <c r="O35" s="61">
        <v>9.4E-2</v>
      </c>
      <c r="P35" s="65">
        <v>65</v>
      </c>
      <c r="Q35" s="57">
        <v>6.1090200000000001</v>
      </c>
      <c r="R35" s="59">
        <v>326</v>
      </c>
      <c r="S35" s="58">
        <v>30.410399999999999</v>
      </c>
      <c r="T35" s="59">
        <v>8</v>
      </c>
      <c r="U35" s="57">
        <v>0.74629999999999996</v>
      </c>
      <c r="V35" s="59">
        <v>30</v>
      </c>
      <c r="W35" s="57">
        <v>2.7985000000000002</v>
      </c>
      <c r="X35" s="67">
        <v>1055</v>
      </c>
      <c r="Y35" s="68">
        <v>100</v>
      </c>
    </row>
    <row r="36" spans="1:25" s="24" customFormat="1" ht="15" customHeight="1" x14ac:dyDescent="0.2">
      <c r="A36" s="22" t="s">
        <v>1</v>
      </c>
      <c r="B36" s="52" t="s">
        <v>49</v>
      </c>
      <c r="C36" s="47">
        <v>1376</v>
      </c>
      <c r="D36" s="45">
        <v>26</v>
      </c>
      <c r="E36" s="40">
        <v>1.9301999999999999</v>
      </c>
      <c r="F36" s="42">
        <v>12</v>
      </c>
      <c r="G36" s="40">
        <v>0.89090000000000003</v>
      </c>
      <c r="H36" s="42">
        <v>441</v>
      </c>
      <c r="I36" s="40">
        <v>32.738999999999997</v>
      </c>
      <c r="J36" s="41">
        <v>290</v>
      </c>
      <c r="K36" s="40">
        <v>21.529299999999999</v>
      </c>
      <c r="L36" s="41">
        <v>485</v>
      </c>
      <c r="M36" s="40">
        <v>36.005899999999997</v>
      </c>
      <c r="N36" s="42">
        <v>26</v>
      </c>
      <c r="O36" s="40">
        <v>1.9301999999999999</v>
      </c>
      <c r="P36" s="46">
        <v>67</v>
      </c>
      <c r="Q36" s="39">
        <v>4.9740200000000003</v>
      </c>
      <c r="R36" s="38">
        <v>381</v>
      </c>
      <c r="S36" s="44">
        <v>27.689</v>
      </c>
      <c r="T36" s="45">
        <v>29</v>
      </c>
      <c r="U36" s="39">
        <v>2.1076000000000001</v>
      </c>
      <c r="V36" s="45">
        <v>187</v>
      </c>
      <c r="W36" s="39">
        <v>13.5901</v>
      </c>
      <c r="X36" s="25">
        <v>704</v>
      </c>
      <c r="Y36" s="26">
        <v>100</v>
      </c>
    </row>
    <row r="37" spans="1:25" s="24" customFormat="1" ht="15" customHeight="1" x14ac:dyDescent="0.2">
      <c r="A37" s="22" t="s">
        <v>1</v>
      </c>
      <c r="B37" s="54" t="s">
        <v>46</v>
      </c>
      <c r="C37" s="53">
        <v>1313</v>
      </c>
      <c r="D37" s="60">
        <v>1</v>
      </c>
      <c r="E37" s="61">
        <v>8.3099999999999993E-2</v>
      </c>
      <c r="F37" s="62">
        <v>19</v>
      </c>
      <c r="G37" s="61">
        <v>1.5793999999999999</v>
      </c>
      <c r="H37" s="62">
        <v>64</v>
      </c>
      <c r="I37" s="61">
        <v>5.32</v>
      </c>
      <c r="J37" s="62">
        <v>60</v>
      </c>
      <c r="K37" s="61">
        <v>4.9874999999999998</v>
      </c>
      <c r="L37" s="62">
        <v>1037</v>
      </c>
      <c r="M37" s="61">
        <v>86.2012</v>
      </c>
      <c r="N37" s="63">
        <v>2</v>
      </c>
      <c r="O37" s="61">
        <v>0.1663</v>
      </c>
      <c r="P37" s="65">
        <v>20</v>
      </c>
      <c r="Q37" s="57">
        <v>1.6625099999999999</v>
      </c>
      <c r="R37" s="60">
        <v>394</v>
      </c>
      <c r="S37" s="58">
        <v>30.0076</v>
      </c>
      <c r="T37" s="59">
        <v>110</v>
      </c>
      <c r="U37" s="57">
        <v>8.3778000000000006</v>
      </c>
      <c r="V37" s="59">
        <v>18</v>
      </c>
      <c r="W37" s="57">
        <v>1.3709</v>
      </c>
      <c r="X37" s="67">
        <v>491</v>
      </c>
      <c r="Y37" s="68">
        <v>100</v>
      </c>
    </row>
    <row r="38" spans="1:25" s="24" customFormat="1" ht="15" customHeight="1" x14ac:dyDescent="0.2">
      <c r="A38" s="22" t="s">
        <v>1</v>
      </c>
      <c r="B38" s="52" t="s">
        <v>47</v>
      </c>
      <c r="C38" s="37">
        <v>2190</v>
      </c>
      <c r="D38" s="38">
        <v>2</v>
      </c>
      <c r="E38" s="40">
        <v>9.3700000000000006E-2</v>
      </c>
      <c r="F38" s="42">
        <v>85</v>
      </c>
      <c r="G38" s="40">
        <v>3.9813000000000001</v>
      </c>
      <c r="H38" s="42">
        <v>585</v>
      </c>
      <c r="I38" s="40">
        <v>27.4</v>
      </c>
      <c r="J38" s="42">
        <v>578</v>
      </c>
      <c r="K38" s="40">
        <v>27.072600000000001</v>
      </c>
      <c r="L38" s="42">
        <v>830</v>
      </c>
      <c r="M38" s="40">
        <v>38.875900000000001</v>
      </c>
      <c r="N38" s="42">
        <v>5</v>
      </c>
      <c r="O38" s="40">
        <v>0.23419999999999999</v>
      </c>
      <c r="P38" s="43">
        <v>50</v>
      </c>
      <c r="Q38" s="39">
        <v>2.34192</v>
      </c>
      <c r="R38" s="38">
        <v>747</v>
      </c>
      <c r="S38" s="44">
        <v>34.1096</v>
      </c>
      <c r="T38" s="45">
        <v>55</v>
      </c>
      <c r="U38" s="39">
        <v>2.5114000000000001</v>
      </c>
      <c r="V38" s="45">
        <v>118</v>
      </c>
      <c r="W38" s="39">
        <v>5.3880999999999997</v>
      </c>
      <c r="X38" s="25">
        <v>2561</v>
      </c>
      <c r="Y38" s="26">
        <v>100</v>
      </c>
    </row>
    <row r="39" spans="1:25" s="24" customFormat="1" ht="15" customHeight="1" x14ac:dyDescent="0.2">
      <c r="A39" s="22" t="s">
        <v>1</v>
      </c>
      <c r="B39" s="54" t="s">
        <v>48</v>
      </c>
      <c r="C39" s="53">
        <v>628</v>
      </c>
      <c r="D39" s="59">
        <v>89</v>
      </c>
      <c r="E39" s="61">
        <v>14.194599999999999</v>
      </c>
      <c r="F39" s="62">
        <v>3</v>
      </c>
      <c r="G39" s="61">
        <v>0.47849999999999998</v>
      </c>
      <c r="H39" s="63">
        <v>363</v>
      </c>
      <c r="I39" s="61">
        <v>57.895000000000003</v>
      </c>
      <c r="J39" s="62">
        <v>22</v>
      </c>
      <c r="K39" s="61">
        <v>3.5087999999999999</v>
      </c>
      <c r="L39" s="63">
        <v>138</v>
      </c>
      <c r="M39" s="61">
        <v>22.009599999999999</v>
      </c>
      <c r="N39" s="62">
        <v>0</v>
      </c>
      <c r="O39" s="61">
        <v>0</v>
      </c>
      <c r="P39" s="65">
        <v>12</v>
      </c>
      <c r="Q39" s="57">
        <v>1.91388</v>
      </c>
      <c r="R39" s="60">
        <v>178</v>
      </c>
      <c r="S39" s="58">
        <v>28.343900000000001</v>
      </c>
      <c r="T39" s="60">
        <v>1</v>
      </c>
      <c r="U39" s="57">
        <v>0.15920000000000001</v>
      </c>
      <c r="V39" s="60">
        <v>82</v>
      </c>
      <c r="W39" s="57">
        <v>13.0573</v>
      </c>
      <c r="X39" s="67">
        <v>866</v>
      </c>
      <c r="Y39" s="68">
        <v>100</v>
      </c>
    </row>
    <row r="40" spans="1:25" s="24" customFormat="1" ht="15" customHeight="1" x14ac:dyDescent="0.2">
      <c r="A40" s="22" t="s">
        <v>1</v>
      </c>
      <c r="B40" s="52" t="s">
        <v>50</v>
      </c>
      <c r="C40" s="47">
        <v>3473</v>
      </c>
      <c r="D40" s="38">
        <v>29</v>
      </c>
      <c r="E40" s="40">
        <v>0.84570000000000001</v>
      </c>
      <c r="F40" s="42">
        <v>124</v>
      </c>
      <c r="G40" s="40">
        <v>3.6162000000000001</v>
      </c>
      <c r="H40" s="42">
        <v>944</v>
      </c>
      <c r="I40" s="40">
        <v>27.53</v>
      </c>
      <c r="J40" s="41">
        <v>1225</v>
      </c>
      <c r="K40" s="40">
        <v>35.724699999999999</v>
      </c>
      <c r="L40" s="41">
        <v>1034</v>
      </c>
      <c r="M40" s="40">
        <v>30.154599999999999</v>
      </c>
      <c r="N40" s="42">
        <v>3</v>
      </c>
      <c r="O40" s="40">
        <v>8.7499999999999994E-2</v>
      </c>
      <c r="P40" s="43">
        <v>70</v>
      </c>
      <c r="Q40" s="39">
        <v>2.0414099999999999</v>
      </c>
      <c r="R40" s="38">
        <v>1420</v>
      </c>
      <c r="S40" s="44">
        <v>40.886800000000001</v>
      </c>
      <c r="T40" s="45">
        <v>44</v>
      </c>
      <c r="U40" s="39">
        <v>1.2668999999999999</v>
      </c>
      <c r="V40" s="45">
        <v>300</v>
      </c>
      <c r="W40" s="39">
        <v>8.6380999999999997</v>
      </c>
      <c r="X40" s="25">
        <v>4873</v>
      </c>
      <c r="Y40" s="26">
        <v>100</v>
      </c>
    </row>
    <row r="41" spans="1:25" s="24" customFormat="1" ht="15" customHeight="1" x14ac:dyDescent="0.2">
      <c r="A41" s="22" t="s">
        <v>1</v>
      </c>
      <c r="B41" s="54" t="s">
        <v>43</v>
      </c>
      <c r="C41" s="53">
        <v>4097</v>
      </c>
      <c r="D41" s="59">
        <v>28</v>
      </c>
      <c r="E41" s="61">
        <v>0.70209999999999995</v>
      </c>
      <c r="F41" s="62">
        <v>42</v>
      </c>
      <c r="G41" s="61">
        <v>1.0531999999999999</v>
      </c>
      <c r="H41" s="62">
        <v>657</v>
      </c>
      <c r="I41" s="61">
        <v>16.474</v>
      </c>
      <c r="J41" s="62">
        <v>1734</v>
      </c>
      <c r="K41" s="61">
        <v>43.480400000000003</v>
      </c>
      <c r="L41" s="63">
        <v>1337</v>
      </c>
      <c r="M41" s="61">
        <v>33.525599999999997</v>
      </c>
      <c r="N41" s="63">
        <v>6</v>
      </c>
      <c r="O41" s="61">
        <v>0.15049999999999999</v>
      </c>
      <c r="P41" s="64">
        <v>184</v>
      </c>
      <c r="Q41" s="57">
        <v>4.6138399999999997</v>
      </c>
      <c r="R41" s="59">
        <v>1222</v>
      </c>
      <c r="S41" s="58">
        <v>29.826699999999999</v>
      </c>
      <c r="T41" s="60">
        <v>109</v>
      </c>
      <c r="U41" s="57">
        <v>2.6604999999999999</v>
      </c>
      <c r="V41" s="60">
        <v>323</v>
      </c>
      <c r="W41" s="57">
        <v>7.8837999999999999</v>
      </c>
      <c r="X41" s="67">
        <v>2661</v>
      </c>
      <c r="Y41" s="68">
        <v>100</v>
      </c>
    </row>
    <row r="42" spans="1:25" s="24" customFormat="1" ht="15" customHeight="1" x14ac:dyDescent="0.2">
      <c r="A42" s="22" t="s">
        <v>1</v>
      </c>
      <c r="B42" s="52" t="s">
        <v>44</v>
      </c>
      <c r="C42" s="47">
        <v>364</v>
      </c>
      <c r="D42" s="38">
        <v>90</v>
      </c>
      <c r="E42" s="40">
        <v>25.069600000000001</v>
      </c>
      <c r="F42" s="42">
        <v>4</v>
      </c>
      <c r="G42" s="40">
        <v>1.1142000000000001</v>
      </c>
      <c r="H42" s="42">
        <v>21</v>
      </c>
      <c r="I42" s="40">
        <v>5.85</v>
      </c>
      <c r="J42" s="41">
        <v>28</v>
      </c>
      <c r="K42" s="40">
        <v>7.7994000000000003</v>
      </c>
      <c r="L42" s="41">
        <v>213</v>
      </c>
      <c r="M42" s="40">
        <v>59.331499999999998</v>
      </c>
      <c r="N42" s="41">
        <v>1</v>
      </c>
      <c r="O42" s="40">
        <v>0.27860000000000001</v>
      </c>
      <c r="P42" s="43">
        <v>2</v>
      </c>
      <c r="Q42" s="39">
        <v>0.55710000000000004</v>
      </c>
      <c r="R42" s="38">
        <v>106</v>
      </c>
      <c r="S42" s="44">
        <v>29.120899999999999</v>
      </c>
      <c r="T42" s="45">
        <v>5</v>
      </c>
      <c r="U42" s="39">
        <v>1.3735999999999999</v>
      </c>
      <c r="V42" s="45">
        <v>0</v>
      </c>
      <c r="W42" s="39">
        <v>0</v>
      </c>
      <c r="X42" s="25">
        <v>483</v>
      </c>
      <c r="Y42" s="26">
        <v>100</v>
      </c>
    </row>
    <row r="43" spans="1:25" s="24" customFormat="1" ht="15" customHeight="1" x14ac:dyDescent="0.2">
      <c r="A43" s="22" t="s">
        <v>1</v>
      </c>
      <c r="B43" s="54" t="s">
        <v>51</v>
      </c>
      <c r="C43" s="53">
        <v>2290</v>
      </c>
      <c r="D43" s="60">
        <v>1</v>
      </c>
      <c r="E43" s="61" t="s">
        <v>77</v>
      </c>
      <c r="F43" s="62">
        <v>32</v>
      </c>
      <c r="G43" s="61">
        <v>1.4356</v>
      </c>
      <c r="H43" s="63">
        <v>102</v>
      </c>
      <c r="I43" s="61">
        <v>4.5759999999999996</v>
      </c>
      <c r="J43" s="62">
        <v>657</v>
      </c>
      <c r="K43" s="61">
        <v>29.475100000000001</v>
      </c>
      <c r="L43" s="62">
        <v>1295</v>
      </c>
      <c r="M43" s="61">
        <v>58.097799999999999</v>
      </c>
      <c r="N43" s="62">
        <v>1</v>
      </c>
      <c r="O43" s="61" t="s">
        <v>77</v>
      </c>
      <c r="P43" s="64">
        <v>141</v>
      </c>
      <c r="Q43" s="57">
        <v>6.3257099999999999</v>
      </c>
      <c r="R43" s="59">
        <v>781</v>
      </c>
      <c r="S43" s="58">
        <v>34.104799999999997</v>
      </c>
      <c r="T43" s="59">
        <v>61</v>
      </c>
      <c r="U43" s="57">
        <v>2.6638000000000002</v>
      </c>
      <c r="V43" s="59">
        <v>55</v>
      </c>
      <c r="W43" s="57">
        <v>2.4016999999999999</v>
      </c>
      <c r="X43" s="67">
        <v>3593</v>
      </c>
      <c r="Y43" s="68">
        <v>100</v>
      </c>
    </row>
    <row r="44" spans="1:25" s="24" customFormat="1" ht="15" customHeight="1" x14ac:dyDescent="0.2">
      <c r="A44" s="22" t="s">
        <v>1</v>
      </c>
      <c r="B44" s="52" t="s">
        <v>52</v>
      </c>
      <c r="C44" s="37">
        <v>1775</v>
      </c>
      <c r="D44" s="38">
        <v>220</v>
      </c>
      <c r="E44" s="40">
        <v>12.643700000000001</v>
      </c>
      <c r="F44" s="41">
        <v>15</v>
      </c>
      <c r="G44" s="40">
        <v>0.86209999999999998</v>
      </c>
      <c r="H44" s="42">
        <v>216</v>
      </c>
      <c r="I44" s="40">
        <v>12.414</v>
      </c>
      <c r="J44" s="42">
        <v>335</v>
      </c>
      <c r="K44" s="40">
        <v>19.2529</v>
      </c>
      <c r="L44" s="42">
        <v>834</v>
      </c>
      <c r="M44" s="40">
        <v>47.930999999999997</v>
      </c>
      <c r="N44" s="41">
        <v>7</v>
      </c>
      <c r="O44" s="40">
        <v>0.40229999999999999</v>
      </c>
      <c r="P44" s="46">
        <v>113</v>
      </c>
      <c r="Q44" s="39">
        <v>6.4942500000000001</v>
      </c>
      <c r="R44" s="45">
        <v>470</v>
      </c>
      <c r="S44" s="44">
        <v>26.478899999999999</v>
      </c>
      <c r="T44" s="45">
        <v>35</v>
      </c>
      <c r="U44" s="39">
        <v>1.9718</v>
      </c>
      <c r="V44" s="45">
        <v>70</v>
      </c>
      <c r="W44" s="39">
        <v>3.9437000000000002</v>
      </c>
      <c r="X44" s="25">
        <v>1816</v>
      </c>
      <c r="Y44" s="26">
        <v>100</v>
      </c>
    </row>
    <row r="45" spans="1:25" s="24" customFormat="1" ht="15" customHeight="1" x14ac:dyDescent="0.2">
      <c r="A45" s="22" t="s">
        <v>1</v>
      </c>
      <c r="B45" s="54" t="s">
        <v>53</v>
      </c>
      <c r="C45" s="53">
        <v>863</v>
      </c>
      <c r="D45" s="59">
        <v>32</v>
      </c>
      <c r="E45" s="61">
        <v>3.8788</v>
      </c>
      <c r="F45" s="62">
        <v>3</v>
      </c>
      <c r="G45" s="61">
        <v>0.36359999999999998</v>
      </c>
      <c r="H45" s="63">
        <v>194</v>
      </c>
      <c r="I45" s="61">
        <v>23.515000000000001</v>
      </c>
      <c r="J45" s="62">
        <v>8</v>
      </c>
      <c r="K45" s="61">
        <v>0.96970000000000001</v>
      </c>
      <c r="L45" s="63">
        <v>540</v>
      </c>
      <c r="M45" s="61">
        <v>65.454499999999996</v>
      </c>
      <c r="N45" s="62">
        <v>1</v>
      </c>
      <c r="O45" s="61">
        <v>0.1212</v>
      </c>
      <c r="P45" s="64">
        <v>47</v>
      </c>
      <c r="Q45" s="57">
        <v>5.6969700000000003</v>
      </c>
      <c r="R45" s="59">
        <v>224</v>
      </c>
      <c r="S45" s="58">
        <v>25.956</v>
      </c>
      <c r="T45" s="60">
        <v>38</v>
      </c>
      <c r="U45" s="57">
        <v>4.4032</v>
      </c>
      <c r="V45" s="60">
        <v>29</v>
      </c>
      <c r="W45" s="57">
        <v>3.3603999999999998</v>
      </c>
      <c r="X45" s="67">
        <v>1289</v>
      </c>
      <c r="Y45" s="68">
        <v>100</v>
      </c>
    </row>
    <row r="46" spans="1:25" s="24" customFormat="1" ht="15" customHeight="1" x14ac:dyDescent="0.2">
      <c r="A46" s="22" t="s">
        <v>1</v>
      </c>
      <c r="B46" s="52" t="s">
        <v>54</v>
      </c>
      <c r="C46" s="37">
        <v>12460</v>
      </c>
      <c r="D46" s="38">
        <v>26</v>
      </c>
      <c r="E46" s="40">
        <v>0.2145</v>
      </c>
      <c r="F46" s="42">
        <v>139</v>
      </c>
      <c r="G46" s="40">
        <v>1.1468</v>
      </c>
      <c r="H46" s="42">
        <v>1719</v>
      </c>
      <c r="I46" s="40">
        <v>14.182</v>
      </c>
      <c r="J46" s="42">
        <v>3685</v>
      </c>
      <c r="K46" s="40">
        <v>30.401800000000001</v>
      </c>
      <c r="L46" s="41">
        <v>5962</v>
      </c>
      <c r="M46" s="40">
        <v>49.187399999999997</v>
      </c>
      <c r="N46" s="41">
        <v>12</v>
      </c>
      <c r="O46" s="40">
        <v>9.9000000000000005E-2</v>
      </c>
      <c r="P46" s="46">
        <v>578</v>
      </c>
      <c r="Q46" s="39">
        <v>4.76858</v>
      </c>
      <c r="R46" s="38">
        <v>4710</v>
      </c>
      <c r="S46" s="44">
        <v>37.801000000000002</v>
      </c>
      <c r="T46" s="38">
        <v>339</v>
      </c>
      <c r="U46" s="39">
        <v>2.7206999999999999</v>
      </c>
      <c r="V46" s="38">
        <v>539</v>
      </c>
      <c r="W46" s="39">
        <v>4.3258000000000001</v>
      </c>
      <c r="X46" s="25">
        <v>3006</v>
      </c>
      <c r="Y46" s="26">
        <v>100</v>
      </c>
    </row>
    <row r="47" spans="1:25" s="24" customFormat="1" ht="15" customHeight="1" x14ac:dyDescent="0.2">
      <c r="A47" s="22" t="s">
        <v>1</v>
      </c>
      <c r="B47" s="54" t="s">
        <v>55</v>
      </c>
      <c r="C47" s="55">
        <v>239</v>
      </c>
      <c r="D47" s="60">
        <v>6</v>
      </c>
      <c r="E47" s="61">
        <v>2.6432000000000002</v>
      </c>
      <c r="F47" s="63">
        <v>3</v>
      </c>
      <c r="G47" s="61">
        <v>1.3216000000000001</v>
      </c>
      <c r="H47" s="63">
        <v>60</v>
      </c>
      <c r="I47" s="61">
        <v>26.431999999999999</v>
      </c>
      <c r="J47" s="63">
        <v>44</v>
      </c>
      <c r="K47" s="61">
        <v>19.383299999999998</v>
      </c>
      <c r="L47" s="63">
        <v>99</v>
      </c>
      <c r="M47" s="61">
        <v>43.612299999999998</v>
      </c>
      <c r="N47" s="62">
        <v>1</v>
      </c>
      <c r="O47" s="61">
        <v>0.4405</v>
      </c>
      <c r="P47" s="64">
        <v>14</v>
      </c>
      <c r="Q47" s="57">
        <v>6.1673999999999998</v>
      </c>
      <c r="R47" s="60">
        <v>60</v>
      </c>
      <c r="S47" s="58">
        <v>25.104600000000001</v>
      </c>
      <c r="T47" s="59">
        <v>12</v>
      </c>
      <c r="U47" s="57">
        <v>5.0209000000000001</v>
      </c>
      <c r="V47" s="59">
        <v>23</v>
      </c>
      <c r="W47" s="57">
        <v>9.6234000000000002</v>
      </c>
      <c r="X47" s="67">
        <v>312</v>
      </c>
      <c r="Y47" s="68">
        <v>100</v>
      </c>
    </row>
    <row r="48" spans="1:25" s="24" customFormat="1" ht="15" customHeight="1" x14ac:dyDescent="0.2">
      <c r="A48" s="22" t="s">
        <v>1</v>
      </c>
      <c r="B48" s="52" t="s">
        <v>56</v>
      </c>
      <c r="C48" s="37">
        <v>1969</v>
      </c>
      <c r="D48" s="45">
        <v>6</v>
      </c>
      <c r="E48" s="40">
        <v>0.31480000000000002</v>
      </c>
      <c r="F48" s="42">
        <v>10</v>
      </c>
      <c r="G48" s="40">
        <v>0.52470000000000006</v>
      </c>
      <c r="H48" s="41">
        <v>100</v>
      </c>
      <c r="I48" s="40">
        <v>5.2469999999999999</v>
      </c>
      <c r="J48" s="42">
        <v>1025</v>
      </c>
      <c r="K48" s="40">
        <v>53.777500000000003</v>
      </c>
      <c r="L48" s="42">
        <v>692</v>
      </c>
      <c r="M48" s="40">
        <v>36.306399999999996</v>
      </c>
      <c r="N48" s="41">
        <v>0</v>
      </c>
      <c r="O48" s="40">
        <v>0</v>
      </c>
      <c r="P48" s="46">
        <v>73</v>
      </c>
      <c r="Q48" s="39">
        <v>3.8300100000000001</v>
      </c>
      <c r="R48" s="45">
        <v>527</v>
      </c>
      <c r="S48" s="44">
        <v>26.764900000000001</v>
      </c>
      <c r="T48" s="45">
        <v>63</v>
      </c>
      <c r="U48" s="39">
        <v>3.1996000000000002</v>
      </c>
      <c r="V48" s="45">
        <v>98</v>
      </c>
      <c r="W48" s="39">
        <v>4.9771000000000001</v>
      </c>
      <c r="X48" s="25">
        <v>1243</v>
      </c>
      <c r="Y48" s="26">
        <v>100</v>
      </c>
    </row>
    <row r="49" spans="1:25" s="24" customFormat="1" ht="15" customHeight="1" x14ac:dyDescent="0.2">
      <c r="A49" s="22" t="s">
        <v>1</v>
      </c>
      <c r="B49" s="54" t="s">
        <v>57</v>
      </c>
      <c r="C49" s="55">
        <v>716</v>
      </c>
      <c r="D49" s="60">
        <v>123</v>
      </c>
      <c r="E49" s="61">
        <v>17.496400000000001</v>
      </c>
      <c r="F49" s="62">
        <v>10</v>
      </c>
      <c r="G49" s="61">
        <v>1.4225000000000001</v>
      </c>
      <c r="H49" s="62">
        <v>56</v>
      </c>
      <c r="I49" s="61">
        <v>7.9660000000000002</v>
      </c>
      <c r="J49" s="62">
        <v>61</v>
      </c>
      <c r="K49" s="61">
        <v>8.6770999999999994</v>
      </c>
      <c r="L49" s="63">
        <v>404</v>
      </c>
      <c r="M49" s="61">
        <v>57.468000000000004</v>
      </c>
      <c r="N49" s="63">
        <v>1</v>
      </c>
      <c r="O49" s="61">
        <v>0.14219999999999999</v>
      </c>
      <c r="P49" s="64">
        <v>48</v>
      </c>
      <c r="Q49" s="57">
        <v>6.8278800000000004</v>
      </c>
      <c r="R49" s="59">
        <v>237</v>
      </c>
      <c r="S49" s="58">
        <v>33.1006</v>
      </c>
      <c r="T49" s="59">
        <v>13</v>
      </c>
      <c r="U49" s="57">
        <v>1.8156000000000001</v>
      </c>
      <c r="V49" s="59">
        <v>23</v>
      </c>
      <c r="W49" s="57">
        <v>3.2122999999999999</v>
      </c>
      <c r="X49" s="67">
        <v>698</v>
      </c>
      <c r="Y49" s="68">
        <v>100</v>
      </c>
    </row>
    <row r="50" spans="1:25" s="24" customFormat="1" ht="15" customHeight="1" x14ac:dyDescent="0.2">
      <c r="A50" s="22" t="s">
        <v>1</v>
      </c>
      <c r="B50" s="52" t="s">
        <v>58</v>
      </c>
      <c r="C50" s="37">
        <v>2480</v>
      </c>
      <c r="D50" s="38">
        <v>4</v>
      </c>
      <c r="E50" s="40">
        <v>0.1643</v>
      </c>
      <c r="F50" s="42">
        <v>14</v>
      </c>
      <c r="G50" s="40">
        <v>0.57520000000000004</v>
      </c>
      <c r="H50" s="41">
        <v>138</v>
      </c>
      <c r="I50" s="40">
        <v>5.67</v>
      </c>
      <c r="J50" s="42">
        <v>573</v>
      </c>
      <c r="K50" s="40">
        <v>23.541499999999999</v>
      </c>
      <c r="L50" s="42">
        <v>1650</v>
      </c>
      <c r="M50" s="40">
        <v>67.789599999999993</v>
      </c>
      <c r="N50" s="41">
        <v>2</v>
      </c>
      <c r="O50" s="40">
        <v>8.2199999999999995E-2</v>
      </c>
      <c r="P50" s="46">
        <v>53</v>
      </c>
      <c r="Q50" s="39">
        <v>2.1774900000000001</v>
      </c>
      <c r="R50" s="38">
        <v>581</v>
      </c>
      <c r="S50" s="44">
        <v>23.427399999999999</v>
      </c>
      <c r="T50" s="38">
        <v>46</v>
      </c>
      <c r="U50" s="39">
        <v>1.8548</v>
      </c>
      <c r="V50" s="38">
        <v>55</v>
      </c>
      <c r="W50" s="39">
        <v>2.2176999999999998</v>
      </c>
      <c r="X50" s="25">
        <v>1777</v>
      </c>
      <c r="Y50" s="26">
        <v>100</v>
      </c>
    </row>
    <row r="51" spans="1:25" s="24" customFormat="1" ht="15" customHeight="1" x14ac:dyDescent="0.2">
      <c r="A51" s="22" t="s">
        <v>1</v>
      </c>
      <c r="B51" s="54" t="s">
        <v>59</v>
      </c>
      <c r="C51" s="53">
        <v>14549</v>
      </c>
      <c r="D51" s="60">
        <v>37</v>
      </c>
      <c r="E51" s="61">
        <v>0.28129999999999999</v>
      </c>
      <c r="F51" s="63">
        <v>127</v>
      </c>
      <c r="G51" s="61">
        <v>0.96560000000000001</v>
      </c>
      <c r="H51" s="62">
        <v>7908</v>
      </c>
      <c r="I51" s="61">
        <v>60.128</v>
      </c>
      <c r="J51" s="62">
        <v>2729</v>
      </c>
      <c r="K51" s="61">
        <v>20.749700000000001</v>
      </c>
      <c r="L51" s="62">
        <v>2113</v>
      </c>
      <c r="M51" s="61">
        <v>16.065999999999999</v>
      </c>
      <c r="N51" s="63">
        <v>16</v>
      </c>
      <c r="O51" s="61">
        <v>0.1217</v>
      </c>
      <c r="P51" s="64">
        <v>222</v>
      </c>
      <c r="Q51" s="57">
        <v>1.6879599999999999</v>
      </c>
      <c r="R51" s="60">
        <v>3349</v>
      </c>
      <c r="S51" s="58">
        <v>23.018799999999999</v>
      </c>
      <c r="T51" s="60">
        <v>1397</v>
      </c>
      <c r="U51" s="57">
        <v>9.6020000000000003</v>
      </c>
      <c r="V51" s="60">
        <v>2352</v>
      </c>
      <c r="W51" s="57">
        <v>16.1661</v>
      </c>
      <c r="X51" s="67">
        <v>8758</v>
      </c>
      <c r="Y51" s="68">
        <v>100</v>
      </c>
    </row>
    <row r="52" spans="1:25" s="24" customFormat="1" ht="15" customHeight="1" x14ac:dyDescent="0.2">
      <c r="A52" s="22" t="s">
        <v>1</v>
      </c>
      <c r="B52" s="52" t="s">
        <v>60</v>
      </c>
      <c r="C52" s="37">
        <v>1440</v>
      </c>
      <c r="D52" s="45">
        <v>40</v>
      </c>
      <c r="E52" s="40">
        <v>2.8349000000000002</v>
      </c>
      <c r="F52" s="42">
        <v>14</v>
      </c>
      <c r="G52" s="40">
        <v>0.99219999999999997</v>
      </c>
      <c r="H52" s="41">
        <v>336</v>
      </c>
      <c r="I52" s="40">
        <v>23.812999999999999</v>
      </c>
      <c r="J52" s="41">
        <v>57</v>
      </c>
      <c r="K52" s="40">
        <v>4.0396999999999998</v>
      </c>
      <c r="L52" s="42">
        <v>916</v>
      </c>
      <c r="M52" s="40">
        <v>64.918499999999995</v>
      </c>
      <c r="N52" s="41">
        <v>31</v>
      </c>
      <c r="O52" s="40">
        <v>2.1970000000000001</v>
      </c>
      <c r="P52" s="43">
        <v>17</v>
      </c>
      <c r="Q52" s="39">
        <v>1.20482</v>
      </c>
      <c r="R52" s="38">
        <v>337</v>
      </c>
      <c r="S52" s="44">
        <v>23.402799999999999</v>
      </c>
      <c r="T52" s="38">
        <v>29</v>
      </c>
      <c r="U52" s="39">
        <v>2.0139</v>
      </c>
      <c r="V52" s="38">
        <v>102</v>
      </c>
      <c r="W52" s="39">
        <v>7.0833000000000004</v>
      </c>
      <c r="X52" s="25">
        <v>1029</v>
      </c>
      <c r="Y52" s="26">
        <v>100</v>
      </c>
    </row>
    <row r="53" spans="1:25" s="24" customFormat="1" ht="15" customHeight="1" x14ac:dyDescent="0.2">
      <c r="A53" s="22" t="s">
        <v>1</v>
      </c>
      <c r="B53" s="54" t="s">
        <v>61</v>
      </c>
      <c r="C53" s="55">
        <v>207</v>
      </c>
      <c r="D53" s="59">
        <v>0</v>
      </c>
      <c r="E53" s="61">
        <v>0</v>
      </c>
      <c r="F53" s="62">
        <v>0</v>
      </c>
      <c r="G53" s="61">
        <v>0</v>
      </c>
      <c r="H53" s="63">
        <v>2</v>
      </c>
      <c r="I53" s="61">
        <v>1.0309999999999999</v>
      </c>
      <c r="J53" s="62">
        <v>13</v>
      </c>
      <c r="K53" s="61">
        <v>6.7009999999999996</v>
      </c>
      <c r="L53" s="63">
        <v>175</v>
      </c>
      <c r="M53" s="61">
        <v>90.206199999999995</v>
      </c>
      <c r="N53" s="63">
        <v>0</v>
      </c>
      <c r="O53" s="61">
        <v>0</v>
      </c>
      <c r="P53" s="64">
        <v>4</v>
      </c>
      <c r="Q53" s="57">
        <v>2.0618599999999998</v>
      </c>
      <c r="R53" s="60">
        <v>88</v>
      </c>
      <c r="S53" s="58">
        <v>42.512099999999997</v>
      </c>
      <c r="T53" s="59">
        <v>13</v>
      </c>
      <c r="U53" s="57">
        <v>6.2801999999999998</v>
      </c>
      <c r="V53" s="59">
        <v>1</v>
      </c>
      <c r="W53" s="57">
        <v>0.48309999999999997</v>
      </c>
      <c r="X53" s="67">
        <v>302</v>
      </c>
      <c r="Y53" s="68">
        <v>100</v>
      </c>
    </row>
    <row r="54" spans="1:25" s="24" customFormat="1" ht="15" customHeight="1" x14ac:dyDescent="0.2">
      <c r="A54" s="22" t="s">
        <v>1</v>
      </c>
      <c r="B54" s="52" t="s">
        <v>62</v>
      </c>
      <c r="C54" s="37">
        <v>13338</v>
      </c>
      <c r="D54" s="45">
        <v>29</v>
      </c>
      <c r="E54" s="40">
        <v>0.22570000000000001</v>
      </c>
      <c r="F54" s="42">
        <v>198</v>
      </c>
      <c r="G54" s="66">
        <v>1.5407</v>
      </c>
      <c r="H54" s="41">
        <v>1490</v>
      </c>
      <c r="I54" s="66">
        <v>11.593999999999999</v>
      </c>
      <c r="J54" s="42">
        <v>5186</v>
      </c>
      <c r="K54" s="40">
        <v>40.354799999999997</v>
      </c>
      <c r="L54" s="42">
        <v>5280</v>
      </c>
      <c r="M54" s="40">
        <v>41.086300000000001</v>
      </c>
      <c r="N54" s="42">
        <v>9</v>
      </c>
      <c r="O54" s="40">
        <v>7.0000000000000007E-2</v>
      </c>
      <c r="P54" s="46">
        <v>659</v>
      </c>
      <c r="Q54" s="39">
        <v>5.1280099999999997</v>
      </c>
      <c r="R54" s="45">
        <v>4359</v>
      </c>
      <c r="S54" s="44">
        <v>32.681100000000001</v>
      </c>
      <c r="T54" s="38">
        <v>487</v>
      </c>
      <c r="U54" s="39">
        <v>3.6511999999999998</v>
      </c>
      <c r="V54" s="38">
        <v>754</v>
      </c>
      <c r="W54" s="39">
        <v>5.6529999999999996</v>
      </c>
      <c r="X54" s="25">
        <v>1982</v>
      </c>
      <c r="Y54" s="26">
        <v>100</v>
      </c>
    </row>
    <row r="55" spans="1:25" s="24" customFormat="1" ht="15" customHeight="1" x14ac:dyDescent="0.2">
      <c r="A55" s="22" t="s">
        <v>1</v>
      </c>
      <c r="B55" s="54" t="s">
        <v>63</v>
      </c>
      <c r="C55" s="53">
        <v>1598</v>
      </c>
      <c r="D55" s="60">
        <v>32</v>
      </c>
      <c r="E55" s="61">
        <v>2.1053000000000002</v>
      </c>
      <c r="F55" s="62">
        <v>33</v>
      </c>
      <c r="G55" s="61">
        <v>2.1711</v>
      </c>
      <c r="H55" s="63">
        <v>321</v>
      </c>
      <c r="I55" s="61">
        <v>21.117999999999999</v>
      </c>
      <c r="J55" s="63">
        <v>115</v>
      </c>
      <c r="K55" s="61">
        <v>7.5658000000000003</v>
      </c>
      <c r="L55" s="62">
        <v>879</v>
      </c>
      <c r="M55" s="61">
        <v>57.828899999999997</v>
      </c>
      <c r="N55" s="62">
        <v>9</v>
      </c>
      <c r="O55" s="61">
        <v>0.59209999999999996</v>
      </c>
      <c r="P55" s="65">
        <v>131</v>
      </c>
      <c r="Q55" s="57">
        <v>8.6184200000000004</v>
      </c>
      <c r="R55" s="59">
        <v>521</v>
      </c>
      <c r="S55" s="58">
        <v>32.603299999999997</v>
      </c>
      <c r="T55" s="60">
        <v>78</v>
      </c>
      <c r="U55" s="57">
        <v>4.8811</v>
      </c>
      <c r="V55" s="60">
        <v>101</v>
      </c>
      <c r="W55" s="57">
        <v>6.3204000000000002</v>
      </c>
      <c r="X55" s="67">
        <v>2339</v>
      </c>
      <c r="Y55" s="68">
        <v>100</v>
      </c>
    </row>
    <row r="56" spans="1:25" s="24" customFormat="1" ht="15" customHeight="1" x14ac:dyDescent="0.2">
      <c r="A56" s="22" t="s">
        <v>1</v>
      </c>
      <c r="B56" s="52" t="s">
        <v>64</v>
      </c>
      <c r="C56" s="37">
        <v>387</v>
      </c>
      <c r="D56" s="38">
        <v>0</v>
      </c>
      <c r="E56" s="40">
        <v>0</v>
      </c>
      <c r="F56" s="42">
        <v>2</v>
      </c>
      <c r="G56" s="40">
        <v>0.53190000000000004</v>
      </c>
      <c r="H56" s="42">
        <v>6</v>
      </c>
      <c r="I56" s="40">
        <v>1.5960000000000001</v>
      </c>
      <c r="J56" s="41">
        <v>20</v>
      </c>
      <c r="K56" s="40">
        <v>5.3190999999999997</v>
      </c>
      <c r="L56" s="42">
        <v>332</v>
      </c>
      <c r="M56" s="40">
        <v>88.297899999999998</v>
      </c>
      <c r="N56" s="41">
        <v>0</v>
      </c>
      <c r="O56" s="40">
        <v>0</v>
      </c>
      <c r="P56" s="43">
        <v>16</v>
      </c>
      <c r="Q56" s="39">
        <v>4.2553200000000002</v>
      </c>
      <c r="R56" s="45">
        <v>111</v>
      </c>
      <c r="S56" s="44">
        <v>28.682200000000002</v>
      </c>
      <c r="T56" s="45">
        <v>11</v>
      </c>
      <c r="U56" s="39">
        <v>2.8424</v>
      </c>
      <c r="V56" s="45">
        <v>1</v>
      </c>
      <c r="W56" s="39">
        <v>0.25840000000000002</v>
      </c>
      <c r="X56" s="25">
        <v>691</v>
      </c>
      <c r="Y56" s="26">
        <v>100</v>
      </c>
    </row>
    <row r="57" spans="1:25" s="24" customFormat="1" ht="15" customHeight="1" x14ac:dyDescent="0.2">
      <c r="A57" s="22" t="s">
        <v>1</v>
      </c>
      <c r="B57" s="54" t="s">
        <v>65</v>
      </c>
      <c r="C57" s="53">
        <v>5263</v>
      </c>
      <c r="D57" s="60">
        <v>143</v>
      </c>
      <c r="E57" s="61">
        <v>2.7511000000000001</v>
      </c>
      <c r="F57" s="63">
        <v>56</v>
      </c>
      <c r="G57" s="61">
        <v>1.0772999999999999</v>
      </c>
      <c r="H57" s="62">
        <v>599</v>
      </c>
      <c r="I57" s="61">
        <v>11.523999999999999</v>
      </c>
      <c r="J57" s="62">
        <v>971</v>
      </c>
      <c r="K57" s="61">
        <v>18.680299999999999</v>
      </c>
      <c r="L57" s="62">
        <v>3167</v>
      </c>
      <c r="M57" s="61">
        <v>60.927300000000002</v>
      </c>
      <c r="N57" s="62">
        <v>8</v>
      </c>
      <c r="O57" s="61">
        <v>0.15390000000000001</v>
      </c>
      <c r="P57" s="65">
        <v>254</v>
      </c>
      <c r="Q57" s="57">
        <v>4.8864900000000002</v>
      </c>
      <c r="R57" s="59">
        <v>1988</v>
      </c>
      <c r="S57" s="58">
        <v>37.773099999999999</v>
      </c>
      <c r="T57" s="59">
        <v>65</v>
      </c>
      <c r="U57" s="57">
        <v>1.2350000000000001</v>
      </c>
      <c r="V57" s="59">
        <v>204</v>
      </c>
      <c r="W57" s="57">
        <v>3.8761000000000001</v>
      </c>
      <c r="X57" s="67">
        <v>2235</v>
      </c>
      <c r="Y57" s="68">
        <v>100</v>
      </c>
    </row>
    <row r="58" spans="1:25" s="24" customFormat="1" ht="15" customHeight="1" x14ac:dyDescent="0.2">
      <c r="A58" s="22" t="s">
        <v>1</v>
      </c>
      <c r="B58" s="52" t="s">
        <v>66</v>
      </c>
      <c r="C58" s="47">
        <v>562</v>
      </c>
      <c r="D58" s="45">
        <v>27</v>
      </c>
      <c r="E58" s="40">
        <v>4.9180000000000001</v>
      </c>
      <c r="F58" s="42">
        <v>1</v>
      </c>
      <c r="G58" s="40">
        <v>0.18210000000000001</v>
      </c>
      <c r="H58" s="41">
        <v>70</v>
      </c>
      <c r="I58" s="40">
        <v>12.75</v>
      </c>
      <c r="J58" s="42">
        <v>7</v>
      </c>
      <c r="K58" s="40">
        <v>1.2749999999999999</v>
      </c>
      <c r="L58" s="42">
        <v>429</v>
      </c>
      <c r="M58" s="40">
        <v>78.142099999999999</v>
      </c>
      <c r="N58" s="42">
        <v>1</v>
      </c>
      <c r="O58" s="40">
        <v>0.18210000000000001</v>
      </c>
      <c r="P58" s="46">
        <v>14</v>
      </c>
      <c r="Q58" s="39">
        <v>2.55009</v>
      </c>
      <c r="R58" s="38">
        <v>125</v>
      </c>
      <c r="S58" s="44">
        <v>22.242000000000001</v>
      </c>
      <c r="T58" s="38">
        <v>13</v>
      </c>
      <c r="U58" s="39">
        <v>2.3132000000000001</v>
      </c>
      <c r="V58" s="38">
        <v>9</v>
      </c>
      <c r="W58" s="39">
        <v>1.6013999999999999</v>
      </c>
      <c r="X58" s="25">
        <v>366</v>
      </c>
      <c r="Y58" s="26">
        <v>100</v>
      </c>
    </row>
    <row r="59" spans="1:25" s="24" customFormat="1" ht="15" customHeight="1" thickBot="1" x14ac:dyDescent="0.25">
      <c r="A59" s="22" t="s">
        <v>1</v>
      </c>
      <c r="B59" s="71" t="s">
        <v>74</v>
      </c>
      <c r="C59" s="72">
        <v>39</v>
      </c>
      <c r="D59" s="73">
        <v>0</v>
      </c>
      <c r="E59" s="74">
        <v>0</v>
      </c>
      <c r="F59" s="75">
        <v>0</v>
      </c>
      <c r="G59" s="74">
        <v>0</v>
      </c>
      <c r="H59" s="76">
        <v>39</v>
      </c>
      <c r="I59" s="74">
        <v>100</v>
      </c>
      <c r="J59" s="75">
        <v>0</v>
      </c>
      <c r="K59" s="74">
        <v>0</v>
      </c>
      <c r="L59" s="75">
        <v>0</v>
      </c>
      <c r="M59" s="74">
        <v>0</v>
      </c>
      <c r="N59" s="75">
        <v>0</v>
      </c>
      <c r="O59" s="74">
        <v>0</v>
      </c>
      <c r="P59" s="77">
        <v>0</v>
      </c>
      <c r="Q59" s="78">
        <v>0</v>
      </c>
      <c r="R59" s="79">
        <v>21</v>
      </c>
      <c r="S59" s="80">
        <v>53.846200000000003</v>
      </c>
      <c r="T59" s="79">
        <v>0</v>
      </c>
      <c r="U59" s="78">
        <v>0</v>
      </c>
      <c r="V59" s="79">
        <v>0</v>
      </c>
      <c r="W59" s="78">
        <v>0</v>
      </c>
      <c r="X59" s="81">
        <v>1099</v>
      </c>
      <c r="Y59" s="82">
        <v>100</v>
      </c>
    </row>
    <row r="60" spans="1:25" s="24" customFormat="1" ht="15" customHeight="1" x14ac:dyDescent="0.2">
      <c r="A60" s="22"/>
      <c r="B60" s="27"/>
      <c r="C60" s="28"/>
      <c r="D60" s="28"/>
      <c r="E60" s="28"/>
      <c r="F60" s="28"/>
      <c r="G60" s="28"/>
      <c r="H60" s="28"/>
      <c r="I60" s="28"/>
      <c r="J60" s="28"/>
      <c r="K60" s="28"/>
      <c r="L60" s="28"/>
      <c r="M60" s="28"/>
      <c r="N60" s="28"/>
      <c r="O60" s="28"/>
      <c r="P60" s="28"/>
      <c r="Q60" s="28"/>
      <c r="R60" s="28"/>
      <c r="S60" s="28"/>
      <c r="T60" s="28"/>
      <c r="U60" s="28"/>
      <c r="V60" s="29"/>
      <c r="W60" s="23"/>
      <c r="X60" s="28"/>
      <c r="Y60" s="28"/>
    </row>
    <row r="61" spans="1:25" s="24" customFormat="1" ht="15" customHeight="1" x14ac:dyDescent="0.2">
      <c r="A61" s="22"/>
      <c r="B61" s="27" t="s">
        <v>78</v>
      </c>
      <c r="C61" s="28"/>
      <c r="D61" s="28"/>
      <c r="E61" s="28"/>
      <c r="F61" s="28"/>
      <c r="G61" s="28"/>
      <c r="H61" s="28"/>
      <c r="I61" s="28"/>
      <c r="J61" s="28"/>
      <c r="K61" s="28"/>
      <c r="L61" s="28"/>
      <c r="M61" s="28"/>
      <c r="N61" s="28"/>
      <c r="O61" s="28"/>
      <c r="P61" s="28"/>
      <c r="Q61" s="28"/>
      <c r="R61" s="28"/>
      <c r="S61" s="28"/>
      <c r="T61" s="28"/>
      <c r="U61" s="28"/>
      <c r="V61" s="29"/>
      <c r="W61" s="23"/>
      <c r="X61" s="28"/>
      <c r="Y61" s="28"/>
    </row>
    <row r="62" spans="1:25" s="24" customFormat="1" ht="15" customHeight="1" x14ac:dyDescent="0.2">
      <c r="A62" s="22"/>
      <c r="B62" s="27" t="s">
        <v>70</v>
      </c>
      <c r="C62" s="29"/>
      <c r="D62" s="29"/>
      <c r="E62" s="29"/>
      <c r="F62" s="29"/>
      <c r="G62" s="29"/>
      <c r="H62" s="28"/>
      <c r="I62" s="28"/>
      <c r="J62" s="28"/>
      <c r="K62" s="28"/>
      <c r="L62" s="28"/>
      <c r="M62" s="28"/>
      <c r="N62" s="28"/>
      <c r="O62" s="28"/>
      <c r="P62" s="28"/>
      <c r="Q62" s="28"/>
      <c r="R62" s="28"/>
      <c r="S62" s="28"/>
      <c r="T62" s="28"/>
      <c r="U62" s="28"/>
      <c r="V62" s="29"/>
      <c r="W62" s="29"/>
      <c r="X62" s="28"/>
      <c r="Y62" s="28"/>
    </row>
    <row r="63" spans="1:25" s="24" customFormat="1" ht="15" customHeight="1" x14ac:dyDescent="0.2">
      <c r="A63" s="22"/>
      <c r="B63" s="30" t="s">
        <v>71</v>
      </c>
      <c r="C63" s="29"/>
      <c r="D63" s="29"/>
      <c r="E63" s="29"/>
      <c r="F63" s="29"/>
      <c r="G63" s="29"/>
      <c r="H63" s="28"/>
      <c r="I63" s="28"/>
      <c r="J63" s="28"/>
      <c r="K63" s="28"/>
      <c r="L63" s="28"/>
      <c r="M63" s="28"/>
      <c r="N63" s="28"/>
      <c r="O63" s="28"/>
      <c r="P63" s="28"/>
      <c r="Q63" s="28"/>
      <c r="R63" s="28"/>
      <c r="S63" s="28"/>
      <c r="T63" s="28"/>
      <c r="U63" s="28"/>
      <c r="V63" s="29"/>
      <c r="W63" s="29"/>
      <c r="X63" s="28"/>
      <c r="Y63" s="28"/>
    </row>
    <row r="64" spans="1:25" s="24" customFormat="1" ht="15" customHeight="1" x14ac:dyDescent="0.2">
      <c r="A64" s="22"/>
      <c r="B64" s="30" t="s">
        <v>72</v>
      </c>
      <c r="C64" s="29"/>
      <c r="D64" s="29"/>
      <c r="E64" s="29"/>
      <c r="F64" s="29"/>
      <c r="G64" s="29"/>
      <c r="H64" s="28"/>
      <c r="I64" s="28"/>
      <c r="J64" s="28"/>
      <c r="K64" s="28"/>
      <c r="L64" s="28"/>
      <c r="M64" s="28"/>
      <c r="N64" s="28"/>
      <c r="O64" s="28"/>
      <c r="P64" s="28"/>
      <c r="Q64" s="28"/>
      <c r="R64" s="28"/>
      <c r="S64" s="28"/>
      <c r="T64" s="28"/>
      <c r="U64" s="28"/>
      <c r="V64" s="29"/>
      <c r="W64" s="29"/>
      <c r="X64" s="28"/>
      <c r="Y64" s="28"/>
    </row>
    <row r="65" spans="1:26" s="24" customFormat="1" ht="15" customHeight="1" x14ac:dyDescent="0.2">
      <c r="A65" s="22"/>
      <c r="B65" s="30" t="str">
        <f>CONCATENATE("NOTE: Table reads (for 50 states, District of Columbia, and Puerto Rico Totals):  Of all ", C70," public school male students with and without disabilities who received ", LOWER(A7), ", ",D70," (",TEXT(U7,"0.0"),"%) were served solely under Section 504 and ", F70," (",TEXT(S7,"0.0"),"%) were served under IDEA.")</f>
        <v>NOTE: Table reads (for 50 states, District of Columbia, and Puerto Rico Totals):  Of all 159,811 public school male students with and without disabilities who received referral to law enforcement, 6,146 (3.8%) were served solely under Section 504 and 46,935 (29.4%) were served under IDEA.</v>
      </c>
      <c r="C65" s="29"/>
      <c r="D65" s="29"/>
      <c r="E65" s="29"/>
      <c r="F65" s="29"/>
      <c r="G65" s="29"/>
      <c r="H65" s="28"/>
      <c r="I65" s="28"/>
      <c r="J65" s="28"/>
      <c r="K65" s="28"/>
      <c r="L65" s="28"/>
      <c r="M65" s="28"/>
      <c r="N65" s="28"/>
      <c r="O65" s="28"/>
      <c r="P65" s="28"/>
      <c r="Q65" s="28"/>
      <c r="R65" s="28"/>
      <c r="S65" s="28"/>
      <c r="T65" s="28"/>
      <c r="U65" s="28"/>
      <c r="V65" s="29"/>
      <c r="W65" s="23"/>
      <c r="X65" s="28"/>
      <c r="Y65" s="28"/>
    </row>
    <row r="66" spans="1:26" s="24" customFormat="1" ht="15" customHeight="1" x14ac:dyDescent="0.2">
      <c r="A66" s="22"/>
      <c r="B66" s="30" t="str">
        <f>CONCATENATE("            Table reads (for 50 states, District of Columbia, and Puerto Rico Race/Ethnicity):  Of all ",TEXT(A1,"#,##0")," public school male students with and without disabilities who received ",LOWER(A7), ", ",TEXT(D7,"#,##0")," (",TEXT(E7,"0.0"),"%) were American Indian or Alaska Native students with or without disabilities served under IDEA.")</f>
        <v xml:space="preserve">            Table reads (for 50 states, District of Columbia, and Puerto Rico Race/Ethnicity):  Of all 153,665 public school male students with and without disabilities who received referral to law enforcement, 2,424 (1.6%) were American Indian or Alaska Native students with or without disabilities served under IDEA.</v>
      </c>
      <c r="C66" s="29"/>
      <c r="D66" s="29"/>
      <c r="E66" s="29"/>
      <c r="F66" s="29"/>
      <c r="G66" s="29"/>
      <c r="H66" s="28"/>
      <c r="I66" s="28"/>
      <c r="J66" s="28"/>
      <c r="K66" s="28"/>
      <c r="L66" s="28"/>
      <c r="M66" s="28"/>
      <c r="N66" s="28"/>
      <c r="O66" s="28"/>
      <c r="P66" s="28"/>
      <c r="Q66" s="28"/>
      <c r="R66" s="28"/>
      <c r="S66" s="28"/>
      <c r="T66" s="28"/>
      <c r="U66" s="28"/>
      <c r="V66" s="29"/>
      <c r="W66" s="29"/>
      <c r="X66" s="28"/>
      <c r="Y66" s="28"/>
    </row>
    <row r="67" spans="1:26" s="24" customFormat="1" ht="15" customHeight="1" x14ac:dyDescent="0.2">
      <c r="A67" s="22"/>
      <c r="B67" s="69" t="s">
        <v>76</v>
      </c>
      <c r="C67" s="69"/>
      <c r="D67" s="69"/>
      <c r="E67" s="69"/>
      <c r="F67" s="69"/>
      <c r="G67" s="69"/>
      <c r="H67" s="69"/>
      <c r="I67" s="69"/>
      <c r="J67" s="69"/>
      <c r="K67" s="69"/>
      <c r="L67" s="69"/>
      <c r="M67" s="69"/>
      <c r="N67" s="69"/>
      <c r="O67" s="69"/>
      <c r="P67" s="69"/>
      <c r="Q67" s="69"/>
      <c r="R67" s="69"/>
      <c r="S67" s="69"/>
      <c r="T67" s="69"/>
      <c r="U67" s="69"/>
      <c r="V67" s="69"/>
      <c r="W67" s="69"/>
      <c r="X67" s="28"/>
      <c r="Y67" s="28"/>
    </row>
    <row r="68" spans="1:26" s="33" customFormat="1" ht="14.1" customHeight="1" x14ac:dyDescent="0.2">
      <c r="A68" s="36"/>
      <c r="B68" s="69" t="s">
        <v>75</v>
      </c>
      <c r="C68" s="69"/>
      <c r="D68" s="69"/>
      <c r="E68" s="69"/>
      <c r="F68" s="69"/>
      <c r="G68" s="69"/>
      <c r="H68" s="69"/>
      <c r="I68" s="69"/>
      <c r="J68" s="69"/>
      <c r="K68" s="69"/>
      <c r="L68" s="69"/>
      <c r="M68" s="69"/>
      <c r="N68" s="69"/>
      <c r="O68" s="69"/>
      <c r="P68" s="69"/>
      <c r="Q68" s="69"/>
      <c r="R68" s="69"/>
      <c r="S68" s="69"/>
      <c r="T68" s="69"/>
      <c r="U68" s="69"/>
      <c r="V68" s="69"/>
      <c r="W68" s="69"/>
      <c r="X68" s="32"/>
      <c r="Y68" s="31"/>
    </row>
    <row r="69" spans="1:26" ht="15" customHeight="1" x14ac:dyDescent="0.2"/>
    <row r="70" spans="1:26" x14ac:dyDescent="0.2">
      <c r="B70" s="48"/>
      <c r="C70" s="49" t="str">
        <f>IF(ISTEXT(C7),LEFT(C7,3),TEXT(C7,"#,##0"))</f>
        <v>159,811</v>
      </c>
      <c r="D70" s="49" t="str">
        <f>IF(ISTEXT(T7),LEFT(T7,3),TEXT(T7,"#,##0"))</f>
        <v>6,146</v>
      </c>
      <c r="E70" s="49"/>
      <c r="F70" s="49" t="str">
        <f>IF(ISTEXT(R7),LEFT(R7,3),TEXT(R7,"#,##0"))</f>
        <v>46,935</v>
      </c>
      <c r="G70" s="49"/>
      <c r="H70" s="49" t="str">
        <f>IF(ISTEXT(D7),LEFT(D7,3),TEXT(D7,"#,##0"))</f>
        <v>2,424</v>
      </c>
      <c r="I70" s="5"/>
      <c r="J70" s="5"/>
      <c r="K70" s="5"/>
      <c r="L70" s="5"/>
      <c r="M70" s="5"/>
      <c r="N70" s="5"/>
      <c r="O70" s="5"/>
      <c r="P70" s="5"/>
      <c r="Q70" s="5"/>
      <c r="R70" s="5"/>
      <c r="S70" s="5"/>
      <c r="T70" s="5"/>
      <c r="U70" s="5"/>
      <c r="V70" s="50"/>
      <c r="W70" s="51"/>
    </row>
    <row r="71" spans="1:26" s="35" customFormat="1" ht="15" customHeight="1" x14ac:dyDescent="0.2">
      <c r="B71" s="6"/>
      <c r="C71" s="6"/>
      <c r="D71" s="6"/>
      <c r="E71" s="6"/>
      <c r="F71" s="6"/>
      <c r="G71" s="6"/>
      <c r="H71" s="6"/>
      <c r="I71" s="6"/>
      <c r="J71" s="6"/>
      <c r="K71" s="6"/>
      <c r="L71" s="6"/>
      <c r="M71" s="6"/>
      <c r="N71" s="6"/>
      <c r="O71" s="6"/>
      <c r="P71" s="6"/>
      <c r="Q71" s="6"/>
      <c r="R71" s="6"/>
      <c r="S71" s="6"/>
      <c r="T71" s="6"/>
      <c r="U71" s="6"/>
      <c r="V71" s="5"/>
      <c r="X71" s="5"/>
      <c r="Y71" s="5"/>
      <c r="Z71" s="51"/>
    </row>
  </sheetData>
  <sortState xmlns:xlrd2="http://schemas.microsoft.com/office/spreadsheetml/2017/richdata2" ref="B8:Y59">
    <sortCondition ref="B8:B59"/>
  </sortState>
  <mergeCells count="16">
    <mergeCell ref="X4:X5"/>
    <mergeCell ref="Y4:Y5"/>
    <mergeCell ref="D5:E5"/>
    <mergeCell ref="F5:G5"/>
    <mergeCell ref="H5:I5"/>
    <mergeCell ref="J5:K5"/>
    <mergeCell ref="L5:M5"/>
    <mergeCell ref="N5:O5"/>
    <mergeCell ref="P5:Q5"/>
    <mergeCell ref="B2:W2"/>
    <mergeCell ref="B4:B5"/>
    <mergeCell ref="C4:C5"/>
    <mergeCell ref="T4:U5"/>
    <mergeCell ref="R4:S5"/>
    <mergeCell ref="D4:Q4"/>
    <mergeCell ref="V4:W5"/>
  </mergeCells>
  <pageMargins left="0.7" right="0.7" top="0.75" bottom="0.75" header="0.3" footer="0.3"/>
  <pageSetup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71"/>
  <sheetViews>
    <sheetView showGridLines="0" zoomScale="80" zoomScaleNormal="80" workbookViewId="0">
      <selection activeCell="D5" sqref="D5:E5"/>
    </sheetView>
  </sheetViews>
  <sheetFormatPr defaultColWidth="10.140625" defaultRowHeight="14.25" x14ac:dyDescent="0.2"/>
  <cols>
    <col min="1" max="1" width="8.28515625" style="34" customWidth="1"/>
    <col min="2" max="2" width="47" style="6" customWidth="1"/>
    <col min="3" max="21" width="13.5703125" style="6" customWidth="1"/>
    <col min="22" max="22" width="13.5703125" style="5" customWidth="1"/>
    <col min="23" max="23" width="13.5703125" style="35" customWidth="1"/>
    <col min="24" max="25" width="13.5703125" style="6" customWidth="1"/>
    <col min="26" max="16384" width="10.140625" style="36"/>
  </cols>
  <sheetData>
    <row r="1" spans="1:25" s="6" customFormat="1" ht="15" customHeight="1" x14ac:dyDescent="0.2">
      <c r="A1" s="84">
        <f>D7+F7+H7+J7+L7+N7+P7</f>
        <v>67638</v>
      </c>
      <c r="B1" s="2"/>
      <c r="C1" s="3"/>
      <c r="D1" s="3"/>
      <c r="E1" s="3"/>
      <c r="F1" s="3"/>
      <c r="G1" s="3"/>
      <c r="H1" s="3"/>
      <c r="I1" s="3"/>
      <c r="J1" s="3"/>
      <c r="K1" s="3"/>
      <c r="L1" s="3"/>
      <c r="M1" s="3"/>
      <c r="N1" s="3"/>
      <c r="O1" s="3"/>
      <c r="P1" s="3"/>
      <c r="Q1" s="3"/>
      <c r="R1" s="3"/>
      <c r="S1" s="3"/>
      <c r="T1" s="3"/>
      <c r="U1" s="3"/>
      <c r="V1" s="4"/>
      <c r="W1" s="5"/>
      <c r="X1" s="3"/>
      <c r="Y1" s="3"/>
    </row>
    <row r="2" spans="1:25" s="8" customFormat="1" ht="15" customHeight="1" x14ac:dyDescent="0.25">
      <c r="A2" s="7"/>
      <c r="B2" s="85" t="str">
        <f>CONCATENATE("Number and percentage of public school female students with and without disabilities receiving ",LOWER(A7), " by race/ethnicity, disability status, and English proficiency, by state: School Year 2017-18")</f>
        <v>Number and percentage of public school female students with and without disabilities receiving referral to law enforcement by race/ethnicity, disability status, and English proficiency, by state: School Year 2017-18</v>
      </c>
      <c r="C2" s="85"/>
      <c r="D2" s="85"/>
      <c r="E2" s="85"/>
      <c r="F2" s="85"/>
      <c r="G2" s="85"/>
      <c r="H2" s="85"/>
      <c r="I2" s="85"/>
      <c r="J2" s="85"/>
      <c r="K2" s="85"/>
      <c r="L2" s="85"/>
      <c r="M2" s="85"/>
      <c r="N2" s="85"/>
      <c r="O2" s="85"/>
      <c r="P2" s="85"/>
      <c r="Q2" s="85"/>
      <c r="R2" s="85"/>
      <c r="S2" s="85"/>
      <c r="T2" s="85"/>
      <c r="U2" s="85"/>
      <c r="V2" s="85"/>
      <c r="W2" s="85"/>
    </row>
    <row r="3" spans="1:25" s="6" customFormat="1" ht="15" customHeight="1" thickBot="1" x14ac:dyDescent="0.3">
      <c r="A3" s="1"/>
      <c r="B3" s="9"/>
      <c r="C3" s="10"/>
      <c r="D3" s="10"/>
      <c r="E3" s="10"/>
      <c r="F3" s="10"/>
      <c r="G3" s="10"/>
      <c r="H3" s="10"/>
      <c r="I3" s="10"/>
      <c r="J3" s="10"/>
      <c r="K3" s="10"/>
      <c r="L3" s="10"/>
      <c r="M3" s="10"/>
      <c r="N3" s="10"/>
      <c r="O3" s="10"/>
      <c r="P3" s="10"/>
      <c r="Q3" s="10"/>
      <c r="R3" s="10"/>
      <c r="S3" s="10"/>
      <c r="T3" s="10"/>
      <c r="U3" s="10"/>
      <c r="V3" s="10"/>
      <c r="W3" s="5"/>
      <c r="X3" s="10"/>
      <c r="Y3" s="10"/>
    </row>
    <row r="4" spans="1:25" s="12" customFormat="1" ht="24.95" customHeight="1" x14ac:dyDescent="0.2">
      <c r="A4" s="11"/>
      <c r="B4" s="88" t="s">
        <v>0</v>
      </c>
      <c r="C4" s="90" t="s">
        <v>68</v>
      </c>
      <c r="D4" s="103" t="s">
        <v>79</v>
      </c>
      <c r="E4" s="104"/>
      <c r="F4" s="104"/>
      <c r="G4" s="104"/>
      <c r="H4" s="104"/>
      <c r="I4" s="104"/>
      <c r="J4" s="104"/>
      <c r="K4" s="104"/>
      <c r="L4" s="104"/>
      <c r="M4" s="104"/>
      <c r="N4" s="104"/>
      <c r="O4" s="104"/>
      <c r="P4" s="104"/>
      <c r="Q4" s="105"/>
      <c r="R4" s="92" t="s">
        <v>3</v>
      </c>
      <c r="S4" s="93"/>
      <c r="T4" s="92" t="s">
        <v>2</v>
      </c>
      <c r="U4" s="93"/>
      <c r="V4" s="92" t="s">
        <v>69</v>
      </c>
      <c r="W4" s="93"/>
      <c r="X4" s="86" t="s">
        <v>67</v>
      </c>
      <c r="Y4" s="96" t="s">
        <v>4</v>
      </c>
    </row>
    <row r="5" spans="1:25" s="12" customFormat="1" ht="24.95" customHeight="1" x14ac:dyDescent="0.2">
      <c r="A5" s="11"/>
      <c r="B5" s="89"/>
      <c r="C5" s="91"/>
      <c r="D5" s="98" t="s">
        <v>5</v>
      </c>
      <c r="E5" s="99"/>
      <c r="F5" s="100" t="s">
        <v>6</v>
      </c>
      <c r="G5" s="99"/>
      <c r="H5" s="101" t="s">
        <v>7</v>
      </c>
      <c r="I5" s="99"/>
      <c r="J5" s="101" t="s">
        <v>8</v>
      </c>
      <c r="K5" s="99"/>
      <c r="L5" s="101" t="s">
        <v>9</v>
      </c>
      <c r="M5" s="99"/>
      <c r="N5" s="101" t="s">
        <v>10</v>
      </c>
      <c r="O5" s="99"/>
      <c r="P5" s="101" t="s">
        <v>11</v>
      </c>
      <c r="Q5" s="102"/>
      <c r="R5" s="94"/>
      <c r="S5" s="95"/>
      <c r="T5" s="94"/>
      <c r="U5" s="95"/>
      <c r="V5" s="94"/>
      <c r="W5" s="95"/>
      <c r="X5" s="87"/>
      <c r="Y5" s="97"/>
    </row>
    <row r="6" spans="1:25" s="12" customFormat="1" ht="15" customHeight="1" thickBot="1" x14ac:dyDescent="0.25">
      <c r="A6" s="11"/>
      <c r="B6" s="13"/>
      <c r="C6" s="14"/>
      <c r="D6" s="15" t="s">
        <v>12</v>
      </c>
      <c r="E6" s="17" t="s">
        <v>14</v>
      </c>
      <c r="F6" s="18" t="s">
        <v>12</v>
      </c>
      <c r="G6" s="17" t="s">
        <v>14</v>
      </c>
      <c r="H6" s="18" t="s">
        <v>12</v>
      </c>
      <c r="I6" s="17" t="s">
        <v>14</v>
      </c>
      <c r="J6" s="18" t="s">
        <v>12</v>
      </c>
      <c r="K6" s="17" t="s">
        <v>14</v>
      </c>
      <c r="L6" s="18" t="s">
        <v>12</v>
      </c>
      <c r="M6" s="17" t="s">
        <v>14</v>
      </c>
      <c r="N6" s="18" t="s">
        <v>12</v>
      </c>
      <c r="O6" s="17" t="s">
        <v>14</v>
      </c>
      <c r="P6" s="18" t="s">
        <v>12</v>
      </c>
      <c r="Q6" s="19" t="s">
        <v>14</v>
      </c>
      <c r="R6" s="15" t="s">
        <v>12</v>
      </c>
      <c r="S6" s="16" t="s">
        <v>13</v>
      </c>
      <c r="T6" s="15" t="s">
        <v>12</v>
      </c>
      <c r="U6" s="16" t="s">
        <v>13</v>
      </c>
      <c r="V6" s="18" t="s">
        <v>12</v>
      </c>
      <c r="W6" s="16" t="s">
        <v>13</v>
      </c>
      <c r="X6" s="20"/>
      <c r="Y6" s="21"/>
    </row>
    <row r="7" spans="1:25" s="24" customFormat="1" ht="15" customHeight="1" x14ac:dyDescent="0.2">
      <c r="A7" s="22" t="s">
        <v>15</v>
      </c>
      <c r="B7" s="70" t="s">
        <v>73</v>
      </c>
      <c r="C7" s="53">
        <v>69659</v>
      </c>
      <c r="D7" s="60">
        <v>1279</v>
      </c>
      <c r="E7" s="61">
        <v>1.8909</v>
      </c>
      <c r="F7" s="62">
        <v>925</v>
      </c>
      <c r="G7" s="61">
        <v>1.3675999999999999</v>
      </c>
      <c r="H7" s="62">
        <v>17714</v>
      </c>
      <c r="I7" s="61">
        <v>26.189</v>
      </c>
      <c r="J7" s="62">
        <v>21998</v>
      </c>
      <c r="K7" s="61">
        <v>32.523099999999999</v>
      </c>
      <c r="L7" s="62">
        <v>22607</v>
      </c>
      <c r="M7" s="61">
        <v>33.423499999999997</v>
      </c>
      <c r="N7" s="63">
        <v>266</v>
      </c>
      <c r="O7" s="61">
        <v>0.39329999999999998</v>
      </c>
      <c r="P7" s="64">
        <v>2849</v>
      </c>
      <c r="Q7" s="57">
        <v>4.2121300000000002</v>
      </c>
      <c r="R7" s="56">
        <v>13016</v>
      </c>
      <c r="S7" s="58">
        <v>18.685300000000002</v>
      </c>
      <c r="T7" s="56">
        <v>2021</v>
      </c>
      <c r="U7" s="57">
        <v>2.9012799999999999</v>
      </c>
      <c r="V7" s="56">
        <v>3847</v>
      </c>
      <c r="W7" s="57">
        <v>5.5225999999999997</v>
      </c>
      <c r="X7" s="67">
        <v>97632</v>
      </c>
      <c r="Y7" s="68">
        <v>99.933000000000007</v>
      </c>
    </row>
    <row r="8" spans="1:25" s="24" customFormat="1" ht="15" customHeight="1" x14ac:dyDescent="0.2">
      <c r="A8" s="22" t="s">
        <v>1</v>
      </c>
      <c r="B8" s="52" t="s">
        <v>17</v>
      </c>
      <c r="C8" s="37">
        <v>546</v>
      </c>
      <c r="D8" s="38">
        <v>4</v>
      </c>
      <c r="E8" s="40">
        <v>0.73939999999999995</v>
      </c>
      <c r="F8" s="42">
        <v>0</v>
      </c>
      <c r="G8" s="40">
        <v>0</v>
      </c>
      <c r="H8" s="41">
        <v>22</v>
      </c>
      <c r="I8" s="40">
        <v>4.0670000000000002</v>
      </c>
      <c r="J8" s="42">
        <v>323</v>
      </c>
      <c r="K8" s="40">
        <v>59.704300000000003</v>
      </c>
      <c r="L8" s="42">
        <v>185</v>
      </c>
      <c r="M8" s="40">
        <v>34.195900000000002</v>
      </c>
      <c r="N8" s="42">
        <v>0</v>
      </c>
      <c r="O8" s="40">
        <v>0</v>
      </c>
      <c r="P8" s="46">
        <v>7</v>
      </c>
      <c r="Q8" s="39">
        <v>1.2939000000000001</v>
      </c>
      <c r="R8" s="45">
        <v>118</v>
      </c>
      <c r="S8" s="44">
        <v>21.611699999999999</v>
      </c>
      <c r="T8" s="38">
        <v>5</v>
      </c>
      <c r="U8" s="39">
        <v>0.91574999999999995</v>
      </c>
      <c r="V8" s="38">
        <v>18</v>
      </c>
      <c r="W8" s="39">
        <v>3.2967</v>
      </c>
      <c r="X8" s="25">
        <v>1390</v>
      </c>
      <c r="Y8" s="26">
        <v>100</v>
      </c>
    </row>
    <row r="9" spans="1:25" s="24" customFormat="1" ht="15" customHeight="1" x14ac:dyDescent="0.2">
      <c r="A9" s="22" t="s">
        <v>1</v>
      </c>
      <c r="B9" s="54" t="s">
        <v>16</v>
      </c>
      <c r="C9" s="53">
        <v>124</v>
      </c>
      <c r="D9" s="60">
        <v>69</v>
      </c>
      <c r="E9" s="61">
        <v>56.0976</v>
      </c>
      <c r="F9" s="62">
        <v>2</v>
      </c>
      <c r="G9" s="61">
        <v>1.6259999999999999</v>
      </c>
      <c r="H9" s="62">
        <v>5</v>
      </c>
      <c r="I9" s="61">
        <v>4.0650000000000004</v>
      </c>
      <c r="J9" s="63">
        <v>3</v>
      </c>
      <c r="K9" s="61">
        <v>2.4390000000000001</v>
      </c>
      <c r="L9" s="63">
        <v>28</v>
      </c>
      <c r="M9" s="61">
        <v>22.764199999999999</v>
      </c>
      <c r="N9" s="62">
        <v>4</v>
      </c>
      <c r="O9" s="61">
        <v>3.2519999999999998</v>
      </c>
      <c r="P9" s="65">
        <v>12</v>
      </c>
      <c r="Q9" s="57">
        <v>9.7561</v>
      </c>
      <c r="R9" s="59">
        <v>18</v>
      </c>
      <c r="S9" s="58">
        <v>14.5161</v>
      </c>
      <c r="T9" s="59">
        <v>1</v>
      </c>
      <c r="U9" s="57">
        <v>0.80645</v>
      </c>
      <c r="V9" s="59">
        <v>25</v>
      </c>
      <c r="W9" s="57">
        <v>20.161300000000001</v>
      </c>
      <c r="X9" s="67">
        <v>506</v>
      </c>
      <c r="Y9" s="68">
        <v>100</v>
      </c>
    </row>
    <row r="10" spans="1:25" s="24" customFormat="1" ht="15" customHeight="1" x14ac:dyDescent="0.2">
      <c r="A10" s="22" t="s">
        <v>1</v>
      </c>
      <c r="B10" s="52" t="s">
        <v>19</v>
      </c>
      <c r="C10" s="37">
        <v>1395</v>
      </c>
      <c r="D10" s="45">
        <v>199</v>
      </c>
      <c r="E10" s="40">
        <v>14.337199999999999</v>
      </c>
      <c r="F10" s="42">
        <v>11</v>
      </c>
      <c r="G10" s="40">
        <v>0.79249999999999998</v>
      </c>
      <c r="H10" s="41">
        <v>693</v>
      </c>
      <c r="I10" s="40">
        <v>49.927999999999997</v>
      </c>
      <c r="J10" s="42">
        <v>101</v>
      </c>
      <c r="K10" s="40">
        <v>7.2766999999999999</v>
      </c>
      <c r="L10" s="41">
        <v>345</v>
      </c>
      <c r="M10" s="40">
        <v>24.855899999999998</v>
      </c>
      <c r="N10" s="41">
        <v>6</v>
      </c>
      <c r="O10" s="40">
        <v>0.43230000000000002</v>
      </c>
      <c r="P10" s="43">
        <v>33</v>
      </c>
      <c r="Q10" s="39">
        <v>2.3775200000000001</v>
      </c>
      <c r="R10" s="45">
        <v>167</v>
      </c>
      <c r="S10" s="44">
        <v>11.971299999999999</v>
      </c>
      <c r="T10" s="45">
        <v>7</v>
      </c>
      <c r="U10" s="39">
        <v>0.50178999999999996</v>
      </c>
      <c r="V10" s="45">
        <v>52</v>
      </c>
      <c r="W10" s="39">
        <v>3.7275999999999998</v>
      </c>
      <c r="X10" s="25">
        <v>2000</v>
      </c>
      <c r="Y10" s="26">
        <v>100</v>
      </c>
    </row>
    <row r="11" spans="1:25" s="24" customFormat="1" ht="15" customHeight="1" x14ac:dyDescent="0.2">
      <c r="A11" s="22" t="s">
        <v>1</v>
      </c>
      <c r="B11" s="54" t="s">
        <v>18</v>
      </c>
      <c r="C11" s="53">
        <v>365</v>
      </c>
      <c r="D11" s="60">
        <v>3</v>
      </c>
      <c r="E11" s="61">
        <v>0.85229999999999995</v>
      </c>
      <c r="F11" s="63">
        <v>3</v>
      </c>
      <c r="G11" s="61">
        <v>0.85229999999999995</v>
      </c>
      <c r="H11" s="62">
        <v>47</v>
      </c>
      <c r="I11" s="61">
        <v>13.352</v>
      </c>
      <c r="J11" s="62">
        <v>69</v>
      </c>
      <c r="K11" s="61">
        <v>19.6023</v>
      </c>
      <c r="L11" s="62">
        <v>217</v>
      </c>
      <c r="M11" s="61">
        <v>61.6477</v>
      </c>
      <c r="N11" s="62">
        <v>0</v>
      </c>
      <c r="O11" s="61">
        <v>0</v>
      </c>
      <c r="P11" s="65">
        <v>13</v>
      </c>
      <c r="Q11" s="57">
        <v>3.6931799999999999</v>
      </c>
      <c r="R11" s="60">
        <v>53</v>
      </c>
      <c r="S11" s="58">
        <v>14.5205</v>
      </c>
      <c r="T11" s="59">
        <v>13</v>
      </c>
      <c r="U11" s="57">
        <v>3.5616400000000001</v>
      </c>
      <c r="V11" s="59">
        <v>10</v>
      </c>
      <c r="W11" s="57">
        <v>2.7397</v>
      </c>
      <c r="X11" s="67">
        <v>1088</v>
      </c>
      <c r="Y11" s="68">
        <v>100</v>
      </c>
    </row>
    <row r="12" spans="1:25" s="24" customFormat="1" ht="15" customHeight="1" x14ac:dyDescent="0.2">
      <c r="A12" s="22" t="s">
        <v>1</v>
      </c>
      <c r="B12" s="52" t="s">
        <v>20</v>
      </c>
      <c r="C12" s="37">
        <v>7213</v>
      </c>
      <c r="D12" s="38">
        <v>72</v>
      </c>
      <c r="E12" s="40">
        <v>1.0094000000000001</v>
      </c>
      <c r="F12" s="41">
        <v>352</v>
      </c>
      <c r="G12" s="40">
        <v>4.9348000000000001</v>
      </c>
      <c r="H12" s="42">
        <v>4041</v>
      </c>
      <c r="I12" s="40">
        <v>56.652000000000001</v>
      </c>
      <c r="J12" s="42">
        <v>1159</v>
      </c>
      <c r="K12" s="40">
        <v>16.2484</v>
      </c>
      <c r="L12" s="42">
        <v>1112</v>
      </c>
      <c r="M12" s="40">
        <v>15.589499999999999</v>
      </c>
      <c r="N12" s="41">
        <v>31</v>
      </c>
      <c r="O12" s="40">
        <v>0.43459999999999999</v>
      </c>
      <c r="P12" s="46">
        <v>366</v>
      </c>
      <c r="Q12" s="39">
        <v>5.1310799999999999</v>
      </c>
      <c r="R12" s="38">
        <v>1055</v>
      </c>
      <c r="S12" s="44">
        <v>14.6264</v>
      </c>
      <c r="T12" s="45">
        <v>80</v>
      </c>
      <c r="U12" s="39">
        <v>1.10911</v>
      </c>
      <c r="V12" s="45">
        <v>648</v>
      </c>
      <c r="W12" s="39">
        <v>8.9838000000000005</v>
      </c>
      <c r="X12" s="25">
        <v>10121</v>
      </c>
      <c r="Y12" s="26">
        <v>99.772999999999996</v>
      </c>
    </row>
    <row r="13" spans="1:25" s="24" customFormat="1" ht="15" customHeight="1" x14ac:dyDescent="0.2">
      <c r="A13" s="22" t="s">
        <v>1</v>
      </c>
      <c r="B13" s="54" t="s">
        <v>21</v>
      </c>
      <c r="C13" s="53">
        <v>1688</v>
      </c>
      <c r="D13" s="60">
        <v>17</v>
      </c>
      <c r="E13" s="61">
        <v>1.0327999999999999</v>
      </c>
      <c r="F13" s="63">
        <v>18</v>
      </c>
      <c r="G13" s="61">
        <v>1.0935999999999999</v>
      </c>
      <c r="H13" s="62">
        <v>792</v>
      </c>
      <c r="I13" s="61">
        <v>48.116999999999997</v>
      </c>
      <c r="J13" s="63">
        <v>132</v>
      </c>
      <c r="K13" s="61">
        <v>8.0193999999999992</v>
      </c>
      <c r="L13" s="62">
        <v>611</v>
      </c>
      <c r="M13" s="61">
        <v>37.1203</v>
      </c>
      <c r="N13" s="62">
        <v>3</v>
      </c>
      <c r="O13" s="61">
        <v>0.18229999999999999</v>
      </c>
      <c r="P13" s="64">
        <v>73</v>
      </c>
      <c r="Q13" s="57">
        <v>4.43499</v>
      </c>
      <c r="R13" s="59">
        <v>281</v>
      </c>
      <c r="S13" s="58">
        <v>16.646899999999999</v>
      </c>
      <c r="T13" s="60">
        <v>42</v>
      </c>
      <c r="U13" s="57">
        <v>2.4881500000000001</v>
      </c>
      <c r="V13" s="60">
        <v>234</v>
      </c>
      <c r="W13" s="57">
        <v>13.8626</v>
      </c>
      <c r="X13" s="67">
        <v>1908</v>
      </c>
      <c r="Y13" s="68">
        <v>100</v>
      </c>
    </row>
    <row r="14" spans="1:25" s="24" customFormat="1" ht="15" customHeight="1" x14ac:dyDescent="0.2">
      <c r="A14" s="22" t="s">
        <v>1</v>
      </c>
      <c r="B14" s="52" t="s">
        <v>22</v>
      </c>
      <c r="C14" s="47">
        <v>637</v>
      </c>
      <c r="D14" s="38">
        <v>1</v>
      </c>
      <c r="E14" s="40">
        <v>0.1623</v>
      </c>
      <c r="F14" s="42">
        <v>6</v>
      </c>
      <c r="G14" s="40">
        <v>0.97399999999999998</v>
      </c>
      <c r="H14" s="41">
        <v>243</v>
      </c>
      <c r="I14" s="40">
        <v>39.448</v>
      </c>
      <c r="J14" s="41">
        <v>179</v>
      </c>
      <c r="K14" s="40">
        <v>29.058399999999999</v>
      </c>
      <c r="L14" s="41">
        <v>150</v>
      </c>
      <c r="M14" s="40">
        <v>24.3506</v>
      </c>
      <c r="N14" s="42">
        <v>0</v>
      </c>
      <c r="O14" s="40">
        <v>0</v>
      </c>
      <c r="P14" s="43">
        <v>37</v>
      </c>
      <c r="Q14" s="39">
        <v>6.0064900000000003</v>
      </c>
      <c r="R14" s="38">
        <v>192</v>
      </c>
      <c r="S14" s="44">
        <v>30.141300000000001</v>
      </c>
      <c r="T14" s="45">
        <v>21</v>
      </c>
      <c r="U14" s="39">
        <v>3.2967</v>
      </c>
      <c r="V14" s="45">
        <v>32</v>
      </c>
      <c r="W14" s="39">
        <v>5.0235000000000003</v>
      </c>
      <c r="X14" s="25">
        <v>1214</v>
      </c>
      <c r="Y14" s="26">
        <v>100</v>
      </c>
    </row>
    <row r="15" spans="1:25" s="24" customFormat="1" ht="15" customHeight="1" x14ac:dyDescent="0.2">
      <c r="A15" s="22" t="s">
        <v>1</v>
      </c>
      <c r="B15" s="54" t="s">
        <v>24</v>
      </c>
      <c r="C15" s="55">
        <v>305</v>
      </c>
      <c r="D15" s="60">
        <v>2</v>
      </c>
      <c r="E15" s="61">
        <v>0.6734</v>
      </c>
      <c r="F15" s="62">
        <v>3</v>
      </c>
      <c r="G15" s="61">
        <v>1.0101</v>
      </c>
      <c r="H15" s="62">
        <v>36</v>
      </c>
      <c r="I15" s="61">
        <v>12.121</v>
      </c>
      <c r="J15" s="63">
        <v>176</v>
      </c>
      <c r="K15" s="61">
        <v>59.259300000000003</v>
      </c>
      <c r="L15" s="62">
        <v>66</v>
      </c>
      <c r="M15" s="61">
        <v>22.222200000000001</v>
      </c>
      <c r="N15" s="63">
        <v>0</v>
      </c>
      <c r="O15" s="61">
        <v>0</v>
      </c>
      <c r="P15" s="64">
        <v>14</v>
      </c>
      <c r="Q15" s="57">
        <v>4.7138</v>
      </c>
      <c r="R15" s="60">
        <v>69</v>
      </c>
      <c r="S15" s="58">
        <v>22.623000000000001</v>
      </c>
      <c r="T15" s="59">
        <v>8</v>
      </c>
      <c r="U15" s="57">
        <v>2.6229499999999999</v>
      </c>
      <c r="V15" s="59">
        <v>3</v>
      </c>
      <c r="W15" s="57">
        <v>0.98360000000000003</v>
      </c>
      <c r="X15" s="67">
        <v>231</v>
      </c>
      <c r="Y15" s="68">
        <v>100</v>
      </c>
    </row>
    <row r="16" spans="1:25" s="24" customFormat="1" ht="15" customHeight="1" x14ac:dyDescent="0.2">
      <c r="A16" s="22" t="s">
        <v>1</v>
      </c>
      <c r="B16" s="52" t="s">
        <v>23</v>
      </c>
      <c r="C16" s="47">
        <v>37</v>
      </c>
      <c r="D16" s="45">
        <v>0</v>
      </c>
      <c r="E16" s="40">
        <v>0</v>
      </c>
      <c r="F16" s="41">
        <v>0</v>
      </c>
      <c r="G16" s="40">
        <v>0</v>
      </c>
      <c r="H16" s="42">
        <v>3</v>
      </c>
      <c r="I16" s="40">
        <v>8.1080000000000005</v>
      </c>
      <c r="J16" s="41">
        <v>34</v>
      </c>
      <c r="K16" s="40">
        <v>91.891900000000007</v>
      </c>
      <c r="L16" s="42">
        <v>0</v>
      </c>
      <c r="M16" s="40">
        <v>0</v>
      </c>
      <c r="N16" s="41">
        <v>0</v>
      </c>
      <c r="O16" s="40">
        <v>0</v>
      </c>
      <c r="P16" s="43">
        <v>0</v>
      </c>
      <c r="Q16" s="39">
        <v>0</v>
      </c>
      <c r="R16" s="38">
        <v>10</v>
      </c>
      <c r="S16" s="44">
        <v>27.027000000000001</v>
      </c>
      <c r="T16" s="38">
        <v>0</v>
      </c>
      <c r="U16" s="39">
        <v>0</v>
      </c>
      <c r="V16" s="38">
        <v>2</v>
      </c>
      <c r="W16" s="39">
        <v>5.4054000000000002</v>
      </c>
      <c r="X16" s="25">
        <v>228</v>
      </c>
      <c r="Y16" s="26">
        <v>100</v>
      </c>
    </row>
    <row r="17" spans="1:25" s="24" customFormat="1" ht="15" customHeight="1" x14ac:dyDescent="0.2">
      <c r="A17" s="22" t="s">
        <v>1</v>
      </c>
      <c r="B17" s="54" t="s">
        <v>25</v>
      </c>
      <c r="C17" s="53">
        <v>7662</v>
      </c>
      <c r="D17" s="60">
        <v>16</v>
      </c>
      <c r="E17" s="61">
        <v>0.22</v>
      </c>
      <c r="F17" s="63">
        <v>48</v>
      </c>
      <c r="G17" s="61">
        <v>0.66</v>
      </c>
      <c r="H17" s="62">
        <v>1577</v>
      </c>
      <c r="I17" s="61">
        <v>21.683</v>
      </c>
      <c r="J17" s="63">
        <v>3084</v>
      </c>
      <c r="K17" s="61">
        <v>42.403399999999998</v>
      </c>
      <c r="L17" s="63">
        <v>2258</v>
      </c>
      <c r="M17" s="61">
        <v>31.046299999999999</v>
      </c>
      <c r="N17" s="63">
        <v>10</v>
      </c>
      <c r="O17" s="61">
        <v>0.13750000000000001</v>
      </c>
      <c r="P17" s="65">
        <v>280</v>
      </c>
      <c r="Q17" s="57">
        <v>3.8498600000000001</v>
      </c>
      <c r="R17" s="60">
        <v>1210</v>
      </c>
      <c r="S17" s="58">
        <v>15.792199999999999</v>
      </c>
      <c r="T17" s="60">
        <v>389</v>
      </c>
      <c r="U17" s="57">
        <v>5.077</v>
      </c>
      <c r="V17" s="60">
        <v>255</v>
      </c>
      <c r="W17" s="57">
        <v>3.3281000000000001</v>
      </c>
      <c r="X17" s="67">
        <v>3976</v>
      </c>
      <c r="Y17" s="68">
        <v>100</v>
      </c>
    </row>
    <row r="18" spans="1:25" s="24" customFormat="1" ht="15" customHeight="1" x14ac:dyDescent="0.2">
      <c r="A18" s="22" t="s">
        <v>1</v>
      </c>
      <c r="B18" s="52" t="s">
        <v>26</v>
      </c>
      <c r="C18" s="37">
        <v>1725</v>
      </c>
      <c r="D18" s="45">
        <v>1</v>
      </c>
      <c r="E18" s="40">
        <v>5.91E-2</v>
      </c>
      <c r="F18" s="42">
        <v>14</v>
      </c>
      <c r="G18" s="40">
        <v>0.82740000000000002</v>
      </c>
      <c r="H18" s="42">
        <v>134</v>
      </c>
      <c r="I18" s="40">
        <v>7.92</v>
      </c>
      <c r="J18" s="42">
        <v>1034</v>
      </c>
      <c r="K18" s="40">
        <v>61.1111</v>
      </c>
      <c r="L18" s="42">
        <v>453</v>
      </c>
      <c r="M18" s="40">
        <v>26.773</v>
      </c>
      <c r="N18" s="42">
        <v>2</v>
      </c>
      <c r="O18" s="40">
        <v>0.1182</v>
      </c>
      <c r="P18" s="43">
        <v>54</v>
      </c>
      <c r="Q18" s="39">
        <v>3.1914899999999999</v>
      </c>
      <c r="R18" s="38">
        <v>243</v>
      </c>
      <c r="S18" s="44">
        <v>14.087</v>
      </c>
      <c r="T18" s="45">
        <v>33</v>
      </c>
      <c r="U18" s="39">
        <v>1.9130400000000001</v>
      </c>
      <c r="V18" s="45">
        <v>26</v>
      </c>
      <c r="W18" s="39">
        <v>1.5072000000000001</v>
      </c>
      <c r="X18" s="25">
        <v>2416</v>
      </c>
      <c r="Y18" s="26">
        <v>100</v>
      </c>
    </row>
    <row r="19" spans="1:25" s="24" customFormat="1" ht="15" customHeight="1" x14ac:dyDescent="0.2">
      <c r="A19" s="22" t="s">
        <v>1</v>
      </c>
      <c r="B19" s="54" t="s">
        <v>27</v>
      </c>
      <c r="C19" s="53">
        <v>233</v>
      </c>
      <c r="D19" s="60">
        <v>4</v>
      </c>
      <c r="E19" s="61">
        <v>1.7316</v>
      </c>
      <c r="F19" s="62">
        <v>27</v>
      </c>
      <c r="G19" s="61">
        <v>11.6883</v>
      </c>
      <c r="H19" s="62">
        <v>30</v>
      </c>
      <c r="I19" s="61">
        <v>12.987</v>
      </c>
      <c r="J19" s="62">
        <v>1</v>
      </c>
      <c r="K19" s="61">
        <v>0.43290000000000001</v>
      </c>
      <c r="L19" s="62">
        <v>20</v>
      </c>
      <c r="M19" s="61">
        <v>8.6579999999999995</v>
      </c>
      <c r="N19" s="62">
        <v>134</v>
      </c>
      <c r="O19" s="61">
        <v>58.008699999999997</v>
      </c>
      <c r="P19" s="64">
        <v>15</v>
      </c>
      <c r="Q19" s="57">
        <v>6.4935099999999997</v>
      </c>
      <c r="R19" s="60">
        <v>28</v>
      </c>
      <c r="S19" s="58">
        <v>12.017200000000001</v>
      </c>
      <c r="T19" s="60">
        <v>2</v>
      </c>
      <c r="U19" s="57">
        <v>0.85836999999999997</v>
      </c>
      <c r="V19" s="60">
        <v>7</v>
      </c>
      <c r="W19" s="57">
        <v>3.0043000000000002</v>
      </c>
      <c r="X19" s="67">
        <v>292</v>
      </c>
      <c r="Y19" s="68">
        <v>100</v>
      </c>
    </row>
    <row r="20" spans="1:25" s="24" customFormat="1" ht="15" customHeight="1" x14ac:dyDescent="0.2">
      <c r="A20" s="22" t="s">
        <v>1</v>
      </c>
      <c r="B20" s="52" t="s">
        <v>29</v>
      </c>
      <c r="C20" s="47">
        <v>439</v>
      </c>
      <c r="D20" s="45">
        <v>28</v>
      </c>
      <c r="E20" s="40">
        <v>6.6508000000000003</v>
      </c>
      <c r="F20" s="41">
        <v>4</v>
      </c>
      <c r="G20" s="40">
        <v>0.95009999999999994</v>
      </c>
      <c r="H20" s="42">
        <v>88</v>
      </c>
      <c r="I20" s="40">
        <v>20.902999999999999</v>
      </c>
      <c r="J20" s="41">
        <v>10</v>
      </c>
      <c r="K20" s="40">
        <v>2.3753000000000002</v>
      </c>
      <c r="L20" s="41">
        <v>275</v>
      </c>
      <c r="M20" s="40">
        <v>65.320700000000002</v>
      </c>
      <c r="N20" s="41">
        <v>2</v>
      </c>
      <c r="O20" s="40">
        <v>0.47510000000000002</v>
      </c>
      <c r="P20" s="43">
        <v>14</v>
      </c>
      <c r="Q20" s="39">
        <v>3.3254199999999998</v>
      </c>
      <c r="R20" s="38">
        <v>62</v>
      </c>
      <c r="S20" s="44">
        <v>14.122999999999999</v>
      </c>
      <c r="T20" s="45">
        <v>18</v>
      </c>
      <c r="U20" s="39">
        <v>4.1002299999999998</v>
      </c>
      <c r="V20" s="45">
        <v>30</v>
      </c>
      <c r="W20" s="39">
        <v>6.8337000000000003</v>
      </c>
      <c r="X20" s="25">
        <v>725</v>
      </c>
      <c r="Y20" s="26">
        <v>100</v>
      </c>
    </row>
    <row r="21" spans="1:25" s="24" customFormat="1" ht="15" customHeight="1" x14ac:dyDescent="0.2">
      <c r="A21" s="22" t="s">
        <v>1</v>
      </c>
      <c r="B21" s="54" t="s">
        <v>30</v>
      </c>
      <c r="C21" s="53">
        <v>5607</v>
      </c>
      <c r="D21" s="59">
        <v>11</v>
      </c>
      <c r="E21" s="61">
        <v>0.20599999999999999</v>
      </c>
      <c r="F21" s="62">
        <v>91</v>
      </c>
      <c r="G21" s="61">
        <v>1.7038</v>
      </c>
      <c r="H21" s="63">
        <v>1575</v>
      </c>
      <c r="I21" s="61">
        <v>29.489000000000001</v>
      </c>
      <c r="J21" s="62">
        <v>2616</v>
      </c>
      <c r="K21" s="61">
        <v>48.979599999999998</v>
      </c>
      <c r="L21" s="62">
        <v>919</v>
      </c>
      <c r="M21" s="61">
        <v>17.206499999999998</v>
      </c>
      <c r="N21" s="62">
        <v>5</v>
      </c>
      <c r="O21" s="61">
        <v>9.3600000000000003E-2</v>
      </c>
      <c r="P21" s="65">
        <v>124</v>
      </c>
      <c r="Q21" s="57">
        <v>2.3216600000000001</v>
      </c>
      <c r="R21" s="59">
        <v>1182</v>
      </c>
      <c r="S21" s="58">
        <v>21.0808</v>
      </c>
      <c r="T21" s="60">
        <v>266</v>
      </c>
      <c r="U21" s="57">
        <v>4.7440699999999998</v>
      </c>
      <c r="V21" s="60">
        <v>356</v>
      </c>
      <c r="W21" s="57">
        <v>6.3491999999999997</v>
      </c>
      <c r="X21" s="67">
        <v>4145</v>
      </c>
      <c r="Y21" s="68">
        <v>100</v>
      </c>
    </row>
    <row r="22" spans="1:25" s="24" customFormat="1" ht="15" customHeight="1" x14ac:dyDescent="0.2">
      <c r="A22" s="22" t="s">
        <v>1</v>
      </c>
      <c r="B22" s="52" t="s">
        <v>31</v>
      </c>
      <c r="C22" s="37">
        <v>951</v>
      </c>
      <c r="D22" s="38">
        <v>1</v>
      </c>
      <c r="E22" s="40">
        <v>0.10589999999999999</v>
      </c>
      <c r="F22" s="41">
        <v>11</v>
      </c>
      <c r="G22" s="40">
        <v>1.1653</v>
      </c>
      <c r="H22" s="41">
        <v>72</v>
      </c>
      <c r="I22" s="40">
        <v>7.6269999999999998</v>
      </c>
      <c r="J22" s="42">
        <v>191</v>
      </c>
      <c r="K22" s="40">
        <v>20.2331</v>
      </c>
      <c r="L22" s="42">
        <v>614</v>
      </c>
      <c r="M22" s="40">
        <v>65.042400000000001</v>
      </c>
      <c r="N22" s="42">
        <v>0</v>
      </c>
      <c r="O22" s="40">
        <v>0</v>
      </c>
      <c r="P22" s="46">
        <v>55</v>
      </c>
      <c r="Q22" s="39">
        <v>5.8262700000000001</v>
      </c>
      <c r="R22" s="45">
        <v>152</v>
      </c>
      <c r="S22" s="44">
        <v>15.9832</v>
      </c>
      <c r="T22" s="45">
        <v>7</v>
      </c>
      <c r="U22" s="39">
        <v>0.73607</v>
      </c>
      <c r="V22" s="45">
        <v>36</v>
      </c>
      <c r="W22" s="39">
        <v>3.7854999999999999</v>
      </c>
      <c r="X22" s="25">
        <v>1886</v>
      </c>
      <c r="Y22" s="26">
        <v>100</v>
      </c>
    </row>
    <row r="23" spans="1:25" s="24" customFormat="1" ht="15" customHeight="1" x14ac:dyDescent="0.2">
      <c r="A23" s="22" t="s">
        <v>1</v>
      </c>
      <c r="B23" s="54" t="s">
        <v>28</v>
      </c>
      <c r="C23" s="53">
        <v>795</v>
      </c>
      <c r="D23" s="60">
        <v>11</v>
      </c>
      <c r="E23" s="61">
        <v>1.4031</v>
      </c>
      <c r="F23" s="62">
        <v>3</v>
      </c>
      <c r="G23" s="61">
        <v>0.38269999999999998</v>
      </c>
      <c r="H23" s="62">
        <v>112</v>
      </c>
      <c r="I23" s="61">
        <v>14.286</v>
      </c>
      <c r="J23" s="62">
        <v>191</v>
      </c>
      <c r="K23" s="61">
        <v>24.362200000000001</v>
      </c>
      <c r="L23" s="62">
        <v>418</v>
      </c>
      <c r="M23" s="61">
        <v>53.316299999999998</v>
      </c>
      <c r="N23" s="62">
        <v>5</v>
      </c>
      <c r="O23" s="61">
        <v>0.63780000000000003</v>
      </c>
      <c r="P23" s="65">
        <v>44</v>
      </c>
      <c r="Q23" s="57">
        <v>5.6122399999999999</v>
      </c>
      <c r="R23" s="60">
        <v>172</v>
      </c>
      <c r="S23" s="58">
        <v>21.635200000000001</v>
      </c>
      <c r="T23" s="59">
        <v>11</v>
      </c>
      <c r="U23" s="57">
        <v>1.38365</v>
      </c>
      <c r="V23" s="59">
        <v>55</v>
      </c>
      <c r="W23" s="57">
        <v>6.9181999999999997</v>
      </c>
      <c r="X23" s="67">
        <v>1343</v>
      </c>
      <c r="Y23" s="68">
        <v>100</v>
      </c>
    </row>
    <row r="24" spans="1:25" s="24" customFormat="1" ht="15" customHeight="1" x14ac:dyDescent="0.2">
      <c r="A24" s="22" t="s">
        <v>1</v>
      </c>
      <c r="B24" s="52" t="s">
        <v>32</v>
      </c>
      <c r="C24" s="37">
        <v>495</v>
      </c>
      <c r="D24" s="45">
        <v>12</v>
      </c>
      <c r="E24" s="40">
        <v>2.4590000000000001</v>
      </c>
      <c r="F24" s="42">
        <v>6</v>
      </c>
      <c r="G24" s="40">
        <v>1.2295</v>
      </c>
      <c r="H24" s="41">
        <v>81</v>
      </c>
      <c r="I24" s="40">
        <v>16.597999999999999</v>
      </c>
      <c r="J24" s="42">
        <v>105</v>
      </c>
      <c r="K24" s="40">
        <v>21.516400000000001</v>
      </c>
      <c r="L24" s="42">
        <v>254</v>
      </c>
      <c r="M24" s="40">
        <v>52.049199999999999</v>
      </c>
      <c r="N24" s="42">
        <v>2</v>
      </c>
      <c r="O24" s="40">
        <v>0.4098</v>
      </c>
      <c r="P24" s="46">
        <v>28</v>
      </c>
      <c r="Q24" s="39">
        <v>5.7377000000000002</v>
      </c>
      <c r="R24" s="38">
        <v>94</v>
      </c>
      <c r="S24" s="44">
        <v>18.989899999999999</v>
      </c>
      <c r="T24" s="45">
        <v>7</v>
      </c>
      <c r="U24" s="39">
        <v>1.41414</v>
      </c>
      <c r="V24" s="45">
        <v>34</v>
      </c>
      <c r="W24" s="39">
        <v>6.8686999999999996</v>
      </c>
      <c r="X24" s="25">
        <v>1350</v>
      </c>
      <c r="Y24" s="26">
        <v>100</v>
      </c>
    </row>
    <row r="25" spans="1:25" s="24" customFormat="1" ht="15" customHeight="1" x14ac:dyDescent="0.2">
      <c r="A25" s="22" t="s">
        <v>1</v>
      </c>
      <c r="B25" s="54" t="s">
        <v>33</v>
      </c>
      <c r="C25" s="55">
        <v>907</v>
      </c>
      <c r="D25" s="60">
        <v>0</v>
      </c>
      <c r="E25" s="61">
        <v>0</v>
      </c>
      <c r="F25" s="62">
        <v>2</v>
      </c>
      <c r="G25" s="61">
        <v>0.22270000000000001</v>
      </c>
      <c r="H25" s="62">
        <v>63</v>
      </c>
      <c r="I25" s="61">
        <v>7.016</v>
      </c>
      <c r="J25" s="62">
        <v>220</v>
      </c>
      <c r="K25" s="61">
        <v>24.498899999999999</v>
      </c>
      <c r="L25" s="63">
        <v>568</v>
      </c>
      <c r="M25" s="61">
        <v>63.2517</v>
      </c>
      <c r="N25" s="62">
        <v>3</v>
      </c>
      <c r="O25" s="61">
        <v>0.33410000000000001</v>
      </c>
      <c r="P25" s="65">
        <v>42</v>
      </c>
      <c r="Q25" s="57">
        <v>4.67706</v>
      </c>
      <c r="R25" s="60">
        <v>136</v>
      </c>
      <c r="S25" s="58">
        <v>14.9945</v>
      </c>
      <c r="T25" s="60">
        <v>9</v>
      </c>
      <c r="U25" s="57">
        <v>0.99228000000000005</v>
      </c>
      <c r="V25" s="60">
        <v>14</v>
      </c>
      <c r="W25" s="57">
        <v>1.5436000000000001</v>
      </c>
      <c r="X25" s="67">
        <v>1401</v>
      </c>
      <c r="Y25" s="68">
        <v>100</v>
      </c>
    </row>
    <row r="26" spans="1:25" s="24" customFormat="1" ht="15" customHeight="1" x14ac:dyDescent="0.2">
      <c r="A26" s="22" t="s">
        <v>1</v>
      </c>
      <c r="B26" s="52" t="s">
        <v>34</v>
      </c>
      <c r="C26" s="37">
        <v>520</v>
      </c>
      <c r="D26" s="38">
        <v>7</v>
      </c>
      <c r="E26" s="40">
        <v>1.4675</v>
      </c>
      <c r="F26" s="41">
        <v>0</v>
      </c>
      <c r="G26" s="40">
        <v>0</v>
      </c>
      <c r="H26" s="41">
        <v>14</v>
      </c>
      <c r="I26" s="40">
        <v>2.9350000000000001</v>
      </c>
      <c r="J26" s="42">
        <v>331</v>
      </c>
      <c r="K26" s="40">
        <v>69.391999999999996</v>
      </c>
      <c r="L26" s="42">
        <v>119</v>
      </c>
      <c r="M26" s="40">
        <v>24.947600000000001</v>
      </c>
      <c r="N26" s="41">
        <v>1</v>
      </c>
      <c r="O26" s="40">
        <v>0.20960000000000001</v>
      </c>
      <c r="P26" s="46">
        <v>5</v>
      </c>
      <c r="Q26" s="39">
        <v>1.0482199999999999</v>
      </c>
      <c r="R26" s="38">
        <v>80</v>
      </c>
      <c r="S26" s="44">
        <v>15.384600000000001</v>
      </c>
      <c r="T26" s="38">
        <v>43</v>
      </c>
      <c r="U26" s="39">
        <v>8.2692300000000003</v>
      </c>
      <c r="V26" s="38">
        <v>1</v>
      </c>
      <c r="W26" s="39">
        <v>0.1923</v>
      </c>
      <c r="X26" s="25">
        <v>1365</v>
      </c>
      <c r="Y26" s="26">
        <v>100</v>
      </c>
    </row>
    <row r="27" spans="1:25" s="24" customFormat="1" ht="15" customHeight="1" x14ac:dyDescent="0.2">
      <c r="A27" s="22" t="s">
        <v>1</v>
      </c>
      <c r="B27" s="54" t="s">
        <v>37</v>
      </c>
      <c r="C27" s="55">
        <v>170</v>
      </c>
      <c r="D27" s="59">
        <v>1</v>
      </c>
      <c r="E27" s="61">
        <v>0.62890000000000001</v>
      </c>
      <c r="F27" s="62">
        <v>1</v>
      </c>
      <c r="G27" s="61">
        <v>0.62890000000000001</v>
      </c>
      <c r="H27" s="62">
        <v>1</v>
      </c>
      <c r="I27" s="61">
        <v>0.629</v>
      </c>
      <c r="J27" s="62">
        <v>19</v>
      </c>
      <c r="K27" s="61">
        <v>11.9497</v>
      </c>
      <c r="L27" s="63">
        <v>137</v>
      </c>
      <c r="M27" s="61">
        <v>86.163499999999999</v>
      </c>
      <c r="N27" s="62">
        <v>0</v>
      </c>
      <c r="O27" s="61">
        <v>0</v>
      </c>
      <c r="P27" s="65">
        <v>0</v>
      </c>
      <c r="Q27" s="57">
        <v>0</v>
      </c>
      <c r="R27" s="60">
        <v>52</v>
      </c>
      <c r="S27" s="58">
        <v>30.588200000000001</v>
      </c>
      <c r="T27" s="59">
        <v>11</v>
      </c>
      <c r="U27" s="57">
        <v>6.4705899999999996</v>
      </c>
      <c r="V27" s="59">
        <v>6</v>
      </c>
      <c r="W27" s="57">
        <v>3.5293999999999999</v>
      </c>
      <c r="X27" s="67">
        <v>579</v>
      </c>
      <c r="Y27" s="68">
        <v>100</v>
      </c>
    </row>
    <row r="28" spans="1:25" s="24" customFormat="1" ht="15" customHeight="1" x14ac:dyDescent="0.2">
      <c r="A28" s="22" t="s">
        <v>1</v>
      </c>
      <c r="B28" s="52" t="s">
        <v>36</v>
      </c>
      <c r="C28" s="47">
        <v>1353</v>
      </c>
      <c r="D28" s="45">
        <v>5</v>
      </c>
      <c r="E28" s="40">
        <v>0.3826</v>
      </c>
      <c r="F28" s="42">
        <v>7</v>
      </c>
      <c r="G28" s="40">
        <v>0.53559999999999997</v>
      </c>
      <c r="H28" s="42">
        <v>128</v>
      </c>
      <c r="I28" s="40">
        <v>9.7929999999999993</v>
      </c>
      <c r="J28" s="42">
        <v>869</v>
      </c>
      <c r="K28" s="40">
        <v>66.488100000000003</v>
      </c>
      <c r="L28" s="41">
        <v>240</v>
      </c>
      <c r="M28" s="40">
        <v>18.3627</v>
      </c>
      <c r="N28" s="42">
        <v>0</v>
      </c>
      <c r="O28" s="40">
        <v>0</v>
      </c>
      <c r="P28" s="43">
        <v>58</v>
      </c>
      <c r="Q28" s="39">
        <v>4.43764</v>
      </c>
      <c r="R28" s="45">
        <v>256</v>
      </c>
      <c r="S28" s="44">
        <v>18.9209</v>
      </c>
      <c r="T28" s="38">
        <v>46</v>
      </c>
      <c r="U28" s="39">
        <v>3.3998499999999998</v>
      </c>
      <c r="V28" s="38">
        <v>36</v>
      </c>
      <c r="W28" s="39">
        <v>2.6608000000000001</v>
      </c>
      <c r="X28" s="25">
        <v>1414</v>
      </c>
      <c r="Y28" s="26">
        <v>100</v>
      </c>
    </row>
    <row r="29" spans="1:25" s="24" customFormat="1" ht="15" customHeight="1" x14ac:dyDescent="0.2">
      <c r="A29" s="22" t="s">
        <v>1</v>
      </c>
      <c r="B29" s="54" t="s">
        <v>35</v>
      </c>
      <c r="C29" s="53">
        <v>391</v>
      </c>
      <c r="D29" s="60">
        <v>0</v>
      </c>
      <c r="E29" s="61">
        <v>0</v>
      </c>
      <c r="F29" s="62">
        <v>7</v>
      </c>
      <c r="G29" s="61">
        <v>1.8918999999999999</v>
      </c>
      <c r="H29" s="63">
        <v>101</v>
      </c>
      <c r="I29" s="61">
        <v>27.297000000000001</v>
      </c>
      <c r="J29" s="62">
        <v>55</v>
      </c>
      <c r="K29" s="61">
        <v>14.8649</v>
      </c>
      <c r="L29" s="63">
        <v>186</v>
      </c>
      <c r="M29" s="61">
        <v>50.270299999999999</v>
      </c>
      <c r="N29" s="62">
        <v>1</v>
      </c>
      <c r="O29" s="61">
        <v>0.27029999999999998</v>
      </c>
      <c r="P29" s="65">
        <v>20</v>
      </c>
      <c r="Q29" s="57">
        <v>5.4054099999999998</v>
      </c>
      <c r="R29" s="60">
        <v>114</v>
      </c>
      <c r="S29" s="58">
        <v>29.155999999999999</v>
      </c>
      <c r="T29" s="60">
        <v>21</v>
      </c>
      <c r="U29" s="57">
        <v>5.3708400000000003</v>
      </c>
      <c r="V29" s="60">
        <v>37</v>
      </c>
      <c r="W29" s="57">
        <v>9.4628999999999994</v>
      </c>
      <c r="X29" s="67">
        <v>1870</v>
      </c>
      <c r="Y29" s="68">
        <v>99.412000000000006</v>
      </c>
    </row>
    <row r="30" spans="1:25" s="24" customFormat="1" ht="15" customHeight="1" x14ac:dyDescent="0.2">
      <c r="A30" s="22" t="s">
        <v>1</v>
      </c>
      <c r="B30" s="52" t="s">
        <v>38</v>
      </c>
      <c r="C30" s="37">
        <v>869</v>
      </c>
      <c r="D30" s="45">
        <v>20</v>
      </c>
      <c r="E30" s="40">
        <v>2.3391999999999999</v>
      </c>
      <c r="F30" s="41">
        <v>7</v>
      </c>
      <c r="G30" s="40">
        <v>0.81869999999999998</v>
      </c>
      <c r="H30" s="42">
        <v>68</v>
      </c>
      <c r="I30" s="40">
        <v>7.9530000000000003</v>
      </c>
      <c r="J30" s="42">
        <v>179</v>
      </c>
      <c r="K30" s="40">
        <v>20.935700000000001</v>
      </c>
      <c r="L30" s="42">
        <v>550</v>
      </c>
      <c r="M30" s="40">
        <v>64.327500000000001</v>
      </c>
      <c r="N30" s="42">
        <v>1</v>
      </c>
      <c r="O30" s="40">
        <v>0.11700000000000001</v>
      </c>
      <c r="P30" s="43">
        <v>30</v>
      </c>
      <c r="Q30" s="39">
        <v>3.5087700000000002</v>
      </c>
      <c r="R30" s="45">
        <v>145</v>
      </c>
      <c r="S30" s="44">
        <v>16.6858</v>
      </c>
      <c r="T30" s="38">
        <v>14</v>
      </c>
      <c r="U30" s="39">
        <v>1.6110500000000001</v>
      </c>
      <c r="V30" s="38">
        <v>16</v>
      </c>
      <c r="W30" s="39">
        <v>1.8411999999999999</v>
      </c>
      <c r="X30" s="25">
        <v>3559</v>
      </c>
      <c r="Y30" s="26">
        <v>100</v>
      </c>
    </row>
    <row r="31" spans="1:25" s="24" customFormat="1" ht="15" customHeight="1" x14ac:dyDescent="0.2">
      <c r="A31" s="22" t="s">
        <v>1</v>
      </c>
      <c r="B31" s="54" t="s">
        <v>39</v>
      </c>
      <c r="C31" s="55">
        <v>1312</v>
      </c>
      <c r="D31" s="60">
        <v>77</v>
      </c>
      <c r="E31" s="61">
        <v>5.9321999999999999</v>
      </c>
      <c r="F31" s="63">
        <v>25</v>
      </c>
      <c r="G31" s="61">
        <v>1.9259999999999999</v>
      </c>
      <c r="H31" s="62">
        <v>151</v>
      </c>
      <c r="I31" s="61">
        <v>11.632999999999999</v>
      </c>
      <c r="J31" s="63">
        <v>454</v>
      </c>
      <c r="K31" s="61">
        <v>34.976900000000001</v>
      </c>
      <c r="L31" s="62">
        <v>515</v>
      </c>
      <c r="M31" s="61">
        <v>39.676400000000001</v>
      </c>
      <c r="N31" s="62">
        <v>0</v>
      </c>
      <c r="O31" s="61">
        <v>0</v>
      </c>
      <c r="P31" s="64">
        <v>76</v>
      </c>
      <c r="Q31" s="57">
        <v>5.8551599999999997</v>
      </c>
      <c r="R31" s="59">
        <v>367</v>
      </c>
      <c r="S31" s="58">
        <v>27.9726</v>
      </c>
      <c r="T31" s="60">
        <v>14</v>
      </c>
      <c r="U31" s="57">
        <v>1.06707</v>
      </c>
      <c r="V31" s="60">
        <v>60</v>
      </c>
      <c r="W31" s="57">
        <v>4.5731999999999999</v>
      </c>
      <c r="X31" s="67">
        <v>2232</v>
      </c>
      <c r="Y31" s="68">
        <v>100</v>
      </c>
    </row>
    <row r="32" spans="1:25" s="24" customFormat="1" ht="15" customHeight="1" x14ac:dyDescent="0.2">
      <c r="A32" s="22" t="s">
        <v>1</v>
      </c>
      <c r="B32" s="52" t="s">
        <v>41</v>
      </c>
      <c r="C32" s="37">
        <v>617</v>
      </c>
      <c r="D32" s="38">
        <v>4</v>
      </c>
      <c r="E32" s="40">
        <v>0.65149999999999997</v>
      </c>
      <c r="F32" s="42">
        <v>3</v>
      </c>
      <c r="G32" s="40">
        <v>0.48859999999999998</v>
      </c>
      <c r="H32" s="42">
        <v>12</v>
      </c>
      <c r="I32" s="40">
        <v>1.954</v>
      </c>
      <c r="J32" s="42">
        <v>398</v>
      </c>
      <c r="K32" s="40">
        <v>64.820800000000006</v>
      </c>
      <c r="L32" s="41">
        <v>192</v>
      </c>
      <c r="M32" s="40">
        <v>31.270399999999999</v>
      </c>
      <c r="N32" s="41">
        <v>0</v>
      </c>
      <c r="O32" s="40">
        <v>0</v>
      </c>
      <c r="P32" s="46">
        <v>5</v>
      </c>
      <c r="Q32" s="39">
        <v>0.81433</v>
      </c>
      <c r="R32" s="38">
        <v>89</v>
      </c>
      <c r="S32" s="44">
        <v>14.4246</v>
      </c>
      <c r="T32" s="45">
        <v>3</v>
      </c>
      <c r="U32" s="39">
        <v>0.48621999999999999</v>
      </c>
      <c r="V32" s="45">
        <v>2</v>
      </c>
      <c r="W32" s="39">
        <v>0.3241</v>
      </c>
      <c r="X32" s="25">
        <v>960</v>
      </c>
      <c r="Y32" s="26">
        <v>100</v>
      </c>
    </row>
    <row r="33" spans="1:25" s="24" customFormat="1" ht="15" customHeight="1" x14ac:dyDescent="0.2">
      <c r="A33" s="22" t="s">
        <v>1</v>
      </c>
      <c r="B33" s="54" t="s">
        <v>40</v>
      </c>
      <c r="C33" s="53">
        <v>1256</v>
      </c>
      <c r="D33" s="59">
        <v>4</v>
      </c>
      <c r="E33" s="61">
        <v>0.32490000000000002</v>
      </c>
      <c r="F33" s="62">
        <v>9</v>
      </c>
      <c r="G33" s="61">
        <v>0.73109999999999997</v>
      </c>
      <c r="H33" s="63">
        <v>54</v>
      </c>
      <c r="I33" s="61">
        <v>4.3869999999999996</v>
      </c>
      <c r="J33" s="62">
        <v>295</v>
      </c>
      <c r="K33" s="61">
        <v>23.964300000000001</v>
      </c>
      <c r="L33" s="62">
        <v>802</v>
      </c>
      <c r="M33" s="61">
        <v>65.150300000000001</v>
      </c>
      <c r="N33" s="63">
        <v>6</v>
      </c>
      <c r="O33" s="61">
        <v>0.4874</v>
      </c>
      <c r="P33" s="65">
        <v>61</v>
      </c>
      <c r="Q33" s="57">
        <v>4.9553200000000004</v>
      </c>
      <c r="R33" s="59">
        <v>185</v>
      </c>
      <c r="S33" s="58">
        <v>14.7293</v>
      </c>
      <c r="T33" s="59">
        <v>25</v>
      </c>
      <c r="U33" s="57">
        <v>1.9904500000000001</v>
      </c>
      <c r="V33" s="59">
        <v>31</v>
      </c>
      <c r="W33" s="57">
        <v>2.4681999999999999</v>
      </c>
      <c r="X33" s="67">
        <v>2381</v>
      </c>
      <c r="Y33" s="68">
        <v>100</v>
      </c>
    </row>
    <row r="34" spans="1:25" s="24" customFormat="1" ht="15" customHeight="1" x14ac:dyDescent="0.2">
      <c r="A34" s="22" t="s">
        <v>1</v>
      </c>
      <c r="B34" s="52" t="s">
        <v>42</v>
      </c>
      <c r="C34" s="47">
        <v>284</v>
      </c>
      <c r="D34" s="38">
        <v>93</v>
      </c>
      <c r="E34" s="40">
        <v>33.214300000000001</v>
      </c>
      <c r="F34" s="42">
        <v>0</v>
      </c>
      <c r="G34" s="40">
        <v>0</v>
      </c>
      <c r="H34" s="41">
        <v>12</v>
      </c>
      <c r="I34" s="40">
        <v>4.2859999999999996</v>
      </c>
      <c r="J34" s="42">
        <v>3</v>
      </c>
      <c r="K34" s="40">
        <v>1.0713999999999999</v>
      </c>
      <c r="L34" s="41">
        <v>163</v>
      </c>
      <c r="M34" s="40">
        <v>58.214300000000001</v>
      </c>
      <c r="N34" s="41">
        <v>1</v>
      </c>
      <c r="O34" s="40">
        <v>0.35709999999999997</v>
      </c>
      <c r="P34" s="43">
        <v>8</v>
      </c>
      <c r="Q34" s="39">
        <v>2.8571399999999998</v>
      </c>
      <c r="R34" s="45">
        <v>36</v>
      </c>
      <c r="S34" s="44">
        <v>12.6761</v>
      </c>
      <c r="T34" s="45">
        <v>4</v>
      </c>
      <c r="U34" s="39">
        <v>1.40845</v>
      </c>
      <c r="V34" s="45">
        <v>11</v>
      </c>
      <c r="W34" s="39">
        <v>3.8732000000000002</v>
      </c>
      <c r="X34" s="25">
        <v>823</v>
      </c>
      <c r="Y34" s="26">
        <v>96.233000000000004</v>
      </c>
    </row>
    <row r="35" spans="1:25" s="24" customFormat="1" ht="15" customHeight="1" x14ac:dyDescent="0.2">
      <c r="A35" s="22" t="s">
        <v>1</v>
      </c>
      <c r="B35" s="54" t="s">
        <v>45</v>
      </c>
      <c r="C35" s="55">
        <v>537</v>
      </c>
      <c r="D35" s="59">
        <v>19</v>
      </c>
      <c r="E35" s="61">
        <v>3.5781999999999998</v>
      </c>
      <c r="F35" s="62">
        <v>3</v>
      </c>
      <c r="G35" s="61">
        <v>0.56499999999999995</v>
      </c>
      <c r="H35" s="63">
        <v>128</v>
      </c>
      <c r="I35" s="61">
        <v>24.105</v>
      </c>
      <c r="J35" s="62">
        <v>51</v>
      </c>
      <c r="K35" s="61">
        <v>9.6044999999999998</v>
      </c>
      <c r="L35" s="63">
        <v>294</v>
      </c>
      <c r="M35" s="61">
        <v>55.367199999999997</v>
      </c>
      <c r="N35" s="62">
        <v>1</v>
      </c>
      <c r="O35" s="61">
        <v>0.1883</v>
      </c>
      <c r="P35" s="65">
        <v>35</v>
      </c>
      <c r="Q35" s="57">
        <v>6.5913399999999998</v>
      </c>
      <c r="R35" s="59">
        <v>83</v>
      </c>
      <c r="S35" s="58">
        <v>15.456200000000001</v>
      </c>
      <c r="T35" s="59">
        <v>6</v>
      </c>
      <c r="U35" s="57">
        <v>1.1173200000000001</v>
      </c>
      <c r="V35" s="59">
        <v>4</v>
      </c>
      <c r="W35" s="57">
        <v>0.74490000000000001</v>
      </c>
      <c r="X35" s="67">
        <v>1055</v>
      </c>
      <c r="Y35" s="68">
        <v>100</v>
      </c>
    </row>
    <row r="36" spans="1:25" s="24" customFormat="1" ht="15" customHeight="1" x14ac:dyDescent="0.2">
      <c r="A36" s="22" t="s">
        <v>1</v>
      </c>
      <c r="B36" s="52" t="s">
        <v>49</v>
      </c>
      <c r="C36" s="47">
        <v>755</v>
      </c>
      <c r="D36" s="45">
        <v>22</v>
      </c>
      <c r="E36" s="40">
        <v>2.9769999999999999</v>
      </c>
      <c r="F36" s="42">
        <v>13</v>
      </c>
      <c r="G36" s="40">
        <v>1.7591000000000001</v>
      </c>
      <c r="H36" s="42">
        <v>248</v>
      </c>
      <c r="I36" s="40">
        <v>33.558999999999997</v>
      </c>
      <c r="J36" s="41">
        <v>192</v>
      </c>
      <c r="K36" s="40">
        <v>25.981100000000001</v>
      </c>
      <c r="L36" s="41">
        <v>209</v>
      </c>
      <c r="M36" s="40">
        <v>28.281500000000001</v>
      </c>
      <c r="N36" s="42">
        <v>15</v>
      </c>
      <c r="O36" s="40">
        <v>2.0297999999999998</v>
      </c>
      <c r="P36" s="46">
        <v>40</v>
      </c>
      <c r="Q36" s="39">
        <v>5.4127200000000002</v>
      </c>
      <c r="R36" s="38">
        <v>128</v>
      </c>
      <c r="S36" s="44">
        <v>16.953600000000002</v>
      </c>
      <c r="T36" s="45">
        <v>16</v>
      </c>
      <c r="U36" s="39">
        <v>2.1192099999999998</v>
      </c>
      <c r="V36" s="45">
        <v>63</v>
      </c>
      <c r="W36" s="39">
        <v>8.3444000000000003</v>
      </c>
      <c r="X36" s="25">
        <v>704</v>
      </c>
      <c r="Y36" s="26">
        <v>100</v>
      </c>
    </row>
    <row r="37" spans="1:25" s="24" customFormat="1" ht="15" customHeight="1" x14ac:dyDescent="0.2">
      <c r="A37" s="22" t="s">
        <v>1</v>
      </c>
      <c r="B37" s="54" t="s">
        <v>46</v>
      </c>
      <c r="C37" s="53">
        <v>488</v>
      </c>
      <c r="D37" s="60">
        <v>0</v>
      </c>
      <c r="E37" s="61">
        <v>0</v>
      </c>
      <c r="F37" s="62">
        <v>7</v>
      </c>
      <c r="G37" s="61">
        <v>1.4988999999999999</v>
      </c>
      <c r="H37" s="62">
        <v>28</v>
      </c>
      <c r="I37" s="61">
        <v>5.9960000000000004</v>
      </c>
      <c r="J37" s="62">
        <v>21</v>
      </c>
      <c r="K37" s="61">
        <v>4.4968000000000004</v>
      </c>
      <c r="L37" s="62">
        <v>407</v>
      </c>
      <c r="M37" s="61">
        <v>87.152000000000001</v>
      </c>
      <c r="N37" s="63">
        <v>0</v>
      </c>
      <c r="O37" s="61">
        <v>0</v>
      </c>
      <c r="P37" s="65">
        <v>4</v>
      </c>
      <c r="Q37" s="57">
        <v>0.85653000000000001</v>
      </c>
      <c r="R37" s="60">
        <v>123</v>
      </c>
      <c r="S37" s="58">
        <v>25.204899999999999</v>
      </c>
      <c r="T37" s="59">
        <v>21</v>
      </c>
      <c r="U37" s="57">
        <v>4.30328</v>
      </c>
      <c r="V37" s="59">
        <v>6</v>
      </c>
      <c r="W37" s="57">
        <v>1.2295</v>
      </c>
      <c r="X37" s="67">
        <v>491</v>
      </c>
      <c r="Y37" s="68">
        <v>100</v>
      </c>
    </row>
    <row r="38" spans="1:25" s="24" customFormat="1" ht="15" customHeight="1" x14ac:dyDescent="0.2">
      <c r="A38" s="22" t="s">
        <v>1</v>
      </c>
      <c r="B38" s="52" t="s">
        <v>47</v>
      </c>
      <c r="C38" s="37">
        <v>809</v>
      </c>
      <c r="D38" s="38">
        <v>0</v>
      </c>
      <c r="E38" s="40">
        <v>0</v>
      </c>
      <c r="F38" s="42">
        <v>6</v>
      </c>
      <c r="G38" s="40">
        <v>0.75190000000000001</v>
      </c>
      <c r="H38" s="42">
        <v>229</v>
      </c>
      <c r="I38" s="40">
        <v>28.696999999999999</v>
      </c>
      <c r="J38" s="42">
        <v>297</v>
      </c>
      <c r="K38" s="40">
        <v>37.218000000000004</v>
      </c>
      <c r="L38" s="42">
        <v>245</v>
      </c>
      <c r="M38" s="40">
        <v>30.701799999999999</v>
      </c>
      <c r="N38" s="42">
        <v>1</v>
      </c>
      <c r="O38" s="40">
        <v>0.12529999999999999</v>
      </c>
      <c r="P38" s="43">
        <v>20</v>
      </c>
      <c r="Q38" s="39">
        <v>2.5062700000000002</v>
      </c>
      <c r="R38" s="38">
        <v>243</v>
      </c>
      <c r="S38" s="44">
        <v>30.037099999999999</v>
      </c>
      <c r="T38" s="45">
        <v>11</v>
      </c>
      <c r="U38" s="39">
        <v>1.3596999999999999</v>
      </c>
      <c r="V38" s="45">
        <v>60</v>
      </c>
      <c r="W38" s="39">
        <v>7.4165999999999999</v>
      </c>
      <c r="X38" s="25">
        <v>2561</v>
      </c>
      <c r="Y38" s="26">
        <v>100</v>
      </c>
    </row>
    <row r="39" spans="1:25" s="24" customFormat="1" ht="15" customHeight="1" x14ac:dyDescent="0.2">
      <c r="A39" s="22" t="s">
        <v>1</v>
      </c>
      <c r="B39" s="54" t="s">
        <v>48</v>
      </c>
      <c r="C39" s="53">
        <v>263</v>
      </c>
      <c r="D39" s="59">
        <v>58</v>
      </c>
      <c r="E39" s="61">
        <v>22.222200000000001</v>
      </c>
      <c r="F39" s="62">
        <v>0</v>
      </c>
      <c r="G39" s="61">
        <v>0</v>
      </c>
      <c r="H39" s="63">
        <v>138</v>
      </c>
      <c r="I39" s="61">
        <v>52.874000000000002</v>
      </c>
      <c r="J39" s="62">
        <v>5</v>
      </c>
      <c r="K39" s="61">
        <v>1.9157</v>
      </c>
      <c r="L39" s="63">
        <v>56</v>
      </c>
      <c r="M39" s="61">
        <v>21.4559</v>
      </c>
      <c r="N39" s="62">
        <v>0</v>
      </c>
      <c r="O39" s="61">
        <v>0</v>
      </c>
      <c r="P39" s="65">
        <v>4</v>
      </c>
      <c r="Q39" s="57">
        <v>1.53257</v>
      </c>
      <c r="R39" s="60">
        <v>56</v>
      </c>
      <c r="S39" s="58">
        <v>21.2928</v>
      </c>
      <c r="T39" s="60">
        <v>2</v>
      </c>
      <c r="U39" s="57">
        <v>0.76046000000000002</v>
      </c>
      <c r="V39" s="60">
        <v>31</v>
      </c>
      <c r="W39" s="57">
        <v>11.787100000000001</v>
      </c>
      <c r="X39" s="67">
        <v>866</v>
      </c>
      <c r="Y39" s="68">
        <v>100</v>
      </c>
    </row>
    <row r="40" spans="1:25" s="24" customFormat="1" ht="15" customHeight="1" x14ac:dyDescent="0.2">
      <c r="A40" s="22" t="s">
        <v>1</v>
      </c>
      <c r="B40" s="52" t="s">
        <v>50</v>
      </c>
      <c r="C40" s="47">
        <v>1513</v>
      </c>
      <c r="D40" s="38">
        <v>13</v>
      </c>
      <c r="E40" s="40">
        <v>0.86780000000000002</v>
      </c>
      <c r="F40" s="42">
        <v>35</v>
      </c>
      <c r="G40" s="40">
        <v>2.3363999999999998</v>
      </c>
      <c r="H40" s="42">
        <v>417</v>
      </c>
      <c r="I40" s="40">
        <v>27.837</v>
      </c>
      <c r="J40" s="41">
        <v>670</v>
      </c>
      <c r="K40" s="40">
        <v>44.726300000000002</v>
      </c>
      <c r="L40" s="41">
        <v>328</v>
      </c>
      <c r="M40" s="40">
        <v>21.895900000000001</v>
      </c>
      <c r="N40" s="42">
        <v>3</v>
      </c>
      <c r="O40" s="40">
        <v>0.20030000000000001</v>
      </c>
      <c r="P40" s="43">
        <v>32</v>
      </c>
      <c r="Q40" s="39">
        <v>2.13618</v>
      </c>
      <c r="R40" s="38">
        <v>445</v>
      </c>
      <c r="S40" s="44">
        <v>29.411799999999999</v>
      </c>
      <c r="T40" s="45">
        <v>15</v>
      </c>
      <c r="U40" s="39">
        <v>0.99141000000000001</v>
      </c>
      <c r="V40" s="45">
        <v>70</v>
      </c>
      <c r="W40" s="39">
        <v>4.6265999999999998</v>
      </c>
      <c r="X40" s="25">
        <v>4873</v>
      </c>
      <c r="Y40" s="26">
        <v>100</v>
      </c>
    </row>
    <row r="41" spans="1:25" s="24" customFormat="1" ht="15" customHeight="1" x14ac:dyDescent="0.2">
      <c r="A41" s="22" t="s">
        <v>1</v>
      </c>
      <c r="B41" s="54" t="s">
        <v>43</v>
      </c>
      <c r="C41" s="53">
        <v>1427</v>
      </c>
      <c r="D41" s="59">
        <v>15</v>
      </c>
      <c r="E41" s="61">
        <v>1.0661</v>
      </c>
      <c r="F41" s="62">
        <v>12</v>
      </c>
      <c r="G41" s="61">
        <v>0.85289999999999999</v>
      </c>
      <c r="H41" s="62">
        <v>225</v>
      </c>
      <c r="I41" s="61">
        <v>15.991</v>
      </c>
      <c r="J41" s="62">
        <v>663</v>
      </c>
      <c r="K41" s="61">
        <v>47.121499999999997</v>
      </c>
      <c r="L41" s="63">
        <v>399</v>
      </c>
      <c r="M41" s="61">
        <v>28.3582</v>
      </c>
      <c r="N41" s="63">
        <v>5</v>
      </c>
      <c r="O41" s="61">
        <v>0.35539999999999999</v>
      </c>
      <c r="P41" s="64">
        <v>88</v>
      </c>
      <c r="Q41" s="57">
        <v>6.2544399999999998</v>
      </c>
      <c r="R41" s="59">
        <v>259</v>
      </c>
      <c r="S41" s="58">
        <v>18.149999999999999</v>
      </c>
      <c r="T41" s="60">
        <v>20</v>
      </c>
      <c r="U41" s="57">
        <v>1.40154</v>
      </c>
      <c r="V41" s="60">
        <v>91</v>
      </c>
      <c r="W41" s="57">
        <v>6.3769999999999998</v>
      </c>
      <c r="X41" s="67">
        <v>2661</v>
      </c>
      <c r="Y41" s="68">
        <v>100</v>
      </c>
    </row>
    <row r="42" spans="1:25" s="24" customFormat="1" ht="15" customHeight="1" x14ac:dyDescent="0.2">
      <c r="A42" s="22" t="s">
        <v>1</v>
      </c>
      <c r="B42" s="52" t="s">
        <v>44</v>
      </c>
      <c r="C42" s="47">
        <v>196</v>
      </c>
      <c r="D42" s="38">
        <v>62</v>
      </c>
      <c r="E42" s="40">
        <v>32.804200000000002</v>
      </c>
      <c r="F42" s="42">
        <v>1</v>
      </c>
      <c r="G42" s="40">
        <v>0.52910000000000001</v>
      </c>
      <c r="H42" s="42">
        <v>10</v>
      </c>
      <c r="I42" s="40">
        <v>5.2910000000000004</v>
      </c>
      <c r="J42" s="41">
        <v>20</v>
      </c>
      <c r="K42" s="40">
        <v>10.582000000000001</v>
      </c>
      <c r="L42" s="41">
        <v>96</v>
      </c>
      <c r="M42" s="40">
        <v>50.793700000000001</v>
      </c>
      <c r="N42" s="41">
        <v>0</v>
      </c>
      <c r="O42" s="40">
        <v>0</v>
      </c>
      <c r="P42" s="43">
        <v>0</v>
      </c>
      <c r="Q42" s="39">
        <v>0</v>
      </c>
      <c r="R42" s="38">
        <v>45</v>
      </c>
      <c r="S42" s="44">
        <v>22.959199999999999</v>
      </c>
      <c r="T42" s="45">
        <v>7</v>
      </c>
      <c r="U42" s="39">
        <v>3.5714299999999999</v>
      </c>
      <c r="V42" s="45">
        <v>1</v>
      </c>
      <c r="W42" s="39">
        <v>0.51019999999999999</v>
      </c>
      <c r="X42" s="25">
        <v>483</v>
      </c>
      <c r="Y42" s="26">
        <v>100</v>
      </c>
    </row>
    <row r="43" spans="1:25" s="24" customFormat="1" ht="15" customHeight="1" x14ac:dyDescent="0.2">
      <c r="A43" s="22" t="s">
        <v>1</v>
      </c>
      <c r="B43" s="54" t="s">
        <v>51</v>
      </c>
      <c r="C43" s="53">
        <v>1105</v>
      </c>
      <c r="D43" s="60">
        <v>2</v>
      </c>
      <c r="E43" s="61">
        <v>0.18429999999999999</v>
      </c>
      <c r="F43" s="62">
        <v>9</v>
      </c>
      <c r="G43" s="61">
        <v>0.82950000000000002</v>
      </c>
      <c r="H43" s="63">
        <v>34</v>
      </c>
      <c r="I43" s="61">
        <v>3.1339999999999999</v>
      </c>
      <c r="J43" s="62">
        <v>351</v>
      </c>
      <c r="K43" s="61">
        <v>32.350200000000001</v>
      </c>
      <c r="L43" s="62">
        <v>625</v>
      </c>
      <c r="M43" s="61">
        <v>57.603700000000003</v>
      </c>
      <c r="N43" s="62">
        <v>0</v>
      </c>
      <c r="O43" s="61">
        <v>0</v>
      </c>
      <c r="P43" s="64">
        <v>64</v>
      </c>
      <c r="Q43" s="57">
        <v>5.8986200000000002</v>
      </c>
      <c r="R43" s="59">
        <v>230</v>
      </c>
      <c r="S43" s="58">
        <v>20.814499999999999</v>
      </c>
      <c r="T43" s="59">
        <v>20</v>
      </c>
      <c r="U43" s="57">
        <v>1.8099499999999999</v>
      </c>
      <c r="V43" s="59">
        <v>21</v>
      </c>
      <c r="W43" s="57">
        <v>1.9005000000000001</v>
      </c>
      <c r="X43" s="67">
        <v>3593</v>
      </c>
      <c r="Y43" s="68">
        <v>100</v>
      </c>
    </row>
    <row r="44" spans="1:25" s="24" customFormat="1" ht="15" customHeight="1" x14ac:dyDescent="0.2">
      <c r="A44" s="22" t="s">
        <v>1</v>
      </c>
      <c r="B44" s="52" t="s">
        <v>52</v>
      </c>
      <c r="C44" s="37">
        <v>928</v>
      </c>
      <c r="D44" s="38">
        <v>115</v>
      </c>
      <c r="E44" s="40">
        <v>12.735300000000001</v>
      </c>
      <c r="F44" s="41">
        <v>12</v>
      </c>
      <c r="G44" s="40">
        <v>1.3289</v>
      </c>
      <c r="H44" s="42">
        <v>115</v>
      </c>
      <c r="I44" s="40">
        <v>12.734999999999999</v>
      </c>
      <c r="J44" s="42">
        <v>200</v>
      </c>
      <c r="K44" s="40">
        <v>22.148399999999999</v>
      </c>
      <c r="L44" s="42">
        <v>408</v>
      </c>
      <c r="M44" s="40">
        <v>45.182699999999997</v>
      </c>
      <c r="N44" s="41">
        <v>1</v>
      </c>
      <c r="O44" s="40">
        <v>0.11070000000000001</v>
      </c>
      <c r="P44" s="46">
        <v>52</v>
      </c>
      <c r="Q44" s="39">
        <v>5.7585800000000003</v>
      </c>
      <c r="R44" s="45">
        <v>171</v>
      </c>
      <c r="S44" s="44">
        <v>18.4267</v>
      </c>
      <c r="T44" s="45">
        <v>25</v>
      </c>
      <c r="U44" s="39">
        <v>2.6939700000000002</v>
      </c>
      <c r="V44" s="45">
        <v>36</v>
      </c>
      <c r="W44" s="39">
        <v>3.8793000000000002</v>
      </c>
      <c r="X44" s="25">
        <v>1816</v>
      </c>
      <c r="Y44" s="26">
        <v>100</v>
      </c>
    </row>
    <row r="45" spans="1:25" s="24" customFormat="1" ht="15" customHeight="1" x14ac:dyDescent="0.2">
      <c r="A45" s="22" t="s">
        <v>1</v>
      </c>
      <c r="B45" s="54" t="s">
        <v>53</v>
      </c>
      <c r="C45" s="53">
        <v>364</v>
      </c>
      <c r="D45" s="59">
        <v>14</v>
      </c>
      <c r="E45" s="61">
        <v>3.9437000000000002</v>
      </c>
      <c r="F45" s="62">
        <v>0</v>
      </c>
      <c r="G45" s="61">
        <v>0</v>
      </c>
      <c r="H45" s="63">
        <v>83</v>
      </c>
      <c r="I45" s="61">
        <v>23.38</v>
      </c>
      <c r="J45" s="62">
        <v>2</v>
      </c>
      <c r="K45" s="61">
        <v>0.56340000000000001</v>
      </c>
      <c r="L45" s="63">
        <v>230</v>
      </c>
      <c r="M45" s="61">
        <v>64.788700000000006</v>
      </c>
      <c r="N45" s="62">
        <v>1</v>
      </c>
      <c r="O45" s="61">
        <v>0.28170000000000001</v>
      </c>
      <c r="P45" s="64">
        <v>25</v>
      </c>
      <c r="Q45" s="57">
        <v>7.0422500000000001</v>
      </c>
      <c r="R45" s="59">
        <v>50</v>
      </c>
      <c r="S45" s="58">
        <v>13.7363</v>
      </c>
      <c r="T45" s="60">
        <v>9</v>
      </c>
      <c r="U45" s="57">
        <v>2.4725299999999999</v>
      </c>
      <c r="V45" s="60">
        <v>5</v>
      </c>
      <c r="W45" s="57">
        <v>1.3735999999999999</v>
      </c>
      <c r="X45" s="67">
        <v>1289</v>
      </c>
      <c r="Y45" s="68">
        <v>100</v>
      </c>
    </row>
    <row r="46" spans="1:25" s="24" customFormat="1" ht="15" customHeight="1" x14ac:dyDescent="0.2">
      <c r="A46" s="22" t="s">
        <v>1</v>
      </c>
      <c r="B46" s="52" t="s">
        <v>54</v>
      </c>
      <c r="C46" s="37">
        <v>5572</v>
      </c>
      <c r="D46" s="38">
        <v>12</v>
      </c>
      <c r="E46" s="40">
        <v>0.21870000000000001</v>
      </c>
      <c r="F46" s="42">
        <v>46</v>
      </c>
      <c r="G46" s="40">
        <v>0.83850000000000002</v>
      </c>
      <c r="H46" s="42">
        <v>875</v>
      </c>
      <c r="I46" s="40">
        <v>15.95</v>
      </c>
      <c r="J46" s="42">
        <v>2223</v>
      </c>
      <c r="K46" s="40">
        <v>40.521299999999997</v>
      </c>
      <c r="L46" s="41">
        <v>2037</v>
      </c>
      <c r="M46" s="40">
        <v>37.130899999999997</v>
      </c>
      <c r="N46" s="41">
        <v>1</v>
      </c>
      <c r="O46" s="40" t="s">
        <v>77</v>
      </c>
      <c r="P46" s="46">
        <v>292</v>
      </c>
      <c r="Q46" s="39">
        <v>5.3226399999999998</v>
      </c>
      <c r="R46" s="38">
        <v>1387</v>
      </c>
      <c r="S46" s="44">
        <v>24.892299999999999</v>
      </c>
      <c r="T46" s="38">
        <v>86</v>
      </c>
      <c r="U46" s="39">
        <v>1.5434300000000001</v>
      </c>
      <c r="V46" s="38">
        <v>187</v>
      </c>
      <c r="W46" s="39">
        <v>3.3561000000000001</v>
      </c>
      <c r="X46" s="25">
        <v>3006</v>
      </c>
      <c r="Y46" s="26">
        <v>100</v>
      </c>
    </row>
    <row r="47" spans="1:25" s="24" customFormat="1" ht="15" customHeight="1" x14ac:dyDescent="0.2">
      <c r="A47" s="22" t="s">
        <v>1</v>
      </c>
      <c r="B47" s="54" t="s">
        <v>55</v>
      </c>
      <c r="C47" s="55">
        <v>141</v>
      </c>
      <c r="D47" s="60">
        <v>7</v>
      </c>
      <c r="E47" s="61">
        <v>5</v>
      </c>
      <c r="F47" s="63">
        <v>1</v>
      </c>
      <c r="G47" s="61">
        <v>0.71430000000000005</v>
      </c>
      <c r="H47" s="63">
        <v>48</v>
      </c>
      <c r="I47" s="61">
        <v>34.286000000000001</v>
      </c>
      <c r="J47" s="63">
        <v>31</v>
      </c>
      <c r="K47" s="61">
        <v>22.142900000000001</v>
      </c>
      <c r="L47" s="63">
        <v>46</v>
      </c>
      <c r="M47" s="61">
        <v>32.857100000000003</v>
      </c>
      <c r="N47" s="62">
        <v>0</v>
      </c>
      <c r="O47" s="61">
        <v>0</v>
      </c>
      <c r="P47" s="64">
        <v>7</v>
      </c>
      <c r="Q47" s="57">
        <v>5</v>
      </c>
      <c r="R47" s="60">
        <v>21</v>
      </c>
      <c r="S47" s="58">
        <v>14.893599999999999</v>
      </c>
      <c r="T47" s="59">
        <v>1</v>
      </c>
      <c r="U47" s="57">
        <v>0.70921999999999996</v>
      </c>
      <c r="V47" s="59">
        <v>14</v>
      </c>
      <c r="W47" s="57">
        <v>9.9291</v>
      </c>
      <c r="X47" s="67">
        <v>312</v>
      </c>
      <c r="Y47" s="68">
        <v>100</v>
      </c>
    </row>
    <row r="48" spans="1:25" s="24" customFormat="1" ht="15" customHeight="1" x14ac:dyDescent="0.2">
      <c r="A48" s="22" t="s">
        <v>1</v>
      </c>
      <c r="B48" s="52" t="s">
        <v>56</v>
      </c>
      <c r="C48" s="37">
        <v>979</v>
      </c>
      <c r="D48" s="45">
        <v>3</v>
      </c>
      <c r="E48" s="40">
        <v>0.31119999999999998</v>
      </c>
      <c r="F48" s="42">
        <v>0</v>
      </c>
      <c r="G48" s="40">
        <v>0</v>
      </c>
      <c r="H48" s="41">
        <v>41</v>
      </c>
      <c r="I48" s="40">
        <v>4.2530000000000001</v>
      </c>
      <c r="J48" s="42">
        <v>554</v>
      </c>
      <c r="K48" s="40">
        <v>57.468899999999998</v>
      </c>
      <c r="L48" s="42">
        <v>315</v>
      </c>
      <c r="M48" s="40">
        <v>32.676299999999998</v>
      </c>
      <c r="N48" s="41">
        <v>0</v>
      </c>
      <c r="O48" s="40">
        <v>0</v>
      </c>
      <c r="P48" s="46">
        <v>51</v>
      </c>
      <c r="Q48" s="39">
        <v>5.2904600000000004</v>
      </c>
      <c r="R48" s="45">
        <v>137</v>
      </c>
      <c r="S48" s="44">
        <v>13.9939</v>
      </c>
      <c r="T48" s="45">
        <v>15</v>
      </c>
      <c r="U48" s="39">
        <v>1.5321800000000001</v>
      </c>
      <c r="V48" s="45">
        <v>24</v>
      </c>
      <c r="W48" s="39">
        <v>2.4514999999999998</v>
      </c>
      <c r="X48" s="25">
        <v>1243</v>
      </c>
      <c r="Y48" s="26">
        <v>100</v>
      </c>
    </row>
    <row r="49" spans="1:25" s="24" customFormat="1" ht="15" customHeight="1" x14ac:dyDescent="0.2">
      <c r="A49" s="22" t="s">
        <v>1</v>
      </c>
      <c r="B49" s="54" t="s">
        <v>57</v>
      </c>
      <c r="C49" s="55">
        <v>302</v>
      </c>
      <c r="D49" s="60">
        <v>78</v>
      </c>
      <c r="E49" s="61">
        <v>26.174499999999998</v>
      </c>
      <c r="F49" s="62">
        <v>1</v>
      </c>
      <c r="G49" s="61">
        <v>0.33560000000000001</v>
      </c>
      <c r="H49" s="62">
        <v>26</v>
      </c>
      <c r="I49" s="61">
        <v>8.7249999999999996</v>
      </c>
      <c r="J49" s="62">
        <v>26</v>
      </c>
      <c r="K49" s="61">
        <v>8.7248000000000001</v>
      </c>
      <c r="L49" s="63">
        <v>144</v>
      </c>
      <c r="M49" s="61">
        <v>48.322099999999999</v>
      </c>
      <c r="N49" s="63">
        <v>0</v>
      </c>
      <c r="O49" s="61">
        <v>0</v>
      </c>
      <c r="P49" s="64">
        <v>23</v>
      </c>
      <c r="Q49" s="57">
        <v>7.7181199999999999</v>
      </c>
      <c r="R49" s="59">
        <v>60</v>
      </c>
      <c r="S49" s="58">
        <v>19.8675</v>
      </c>
      <c r="T49" s="59">
        <v>4</v>
      </c>
      <c r="U49" s="57">
        <v>1.3245</v>
      </c>
      <c r="V49" s="59">
        <v>10</v>
      </c>
      <c r="W49" s="57">
        <v>3.3113000000000001</v>
      </c>
      <c r="X49" s="67">
        <v>698</v>
      </c>
      <c r="Y49" s="68">
        <v>100</v>
      </c>
    </row>
    <row r="50" spans="1:25" s="24" customFormat="1" ht="15" customHeight="1" x14ac:dyDescent="0.2">
      <c r="A50" s="22" t="s">
        <v>1</v>
      </c>
      <c r="B50" s="52" t="s">
        <v>58</v>
      </c>
      <c r="C50" s="37">
        <v>996</v>
      </c>
      <c r="D50" s="38">
        <v>2</v>
      </c>
      <c r="E50" s="40">
        <v>0.20300000000000001</v>
      </c>
      <c r="F50" s="42">
        <v>4</v>
      </c>
      <c r="G50" s="40">
        <v>0.40610000000000002</v>
      </c>
      <c r="H50" s="41">
        <v>61</v>
      </c>
      <c r="I50" s="40">
        <v>6.1929999999999996</v>
      </c>
      <c r="J50" s="42">
        <v>297</v>
      </c>
      <c r="K50" s="40">
        <v>30.1523</v>
      </c>
      <c r="L50" s="42">
        <v>593</v>
      </c>
      <c r="M50" s="40">
        <v>60.203000000000003</v>
      </c>
      <c r="N50" s="41">
        <v>0</v>
      </c>
      <c r="O50" s="40">
        <v>0</v>
      </c>
      <c r="P50" s="46">
        <v>28</v>
      </c>
      <c r="Q50" s="39">
        <v>2.8426399999999998</v>
      </c>
      <c r="R50" s="38">
        <v>161</v>
      </c>
      <c r="S50" s="44">
        <v>16.1647</v>
      </c>
      <c r="T50" s="38">
        <v>11</v>
      </c>
      <c r="U50" s="39">
        <v>1.10442</v>
      </c>
      <c r="V50" s="38">
        <v>19</v>
      </c>
      <c r="W50" s="39">
        <v>1.9076</v>
      </c>
      <c r="X50" s="25">
        <v>1777</v>
      </c>
      <c r="Y50" s="26">
        <v>100</v>
      </c>
    </row>
    <row r="51" spans="1:25" s="24" customFormat="1" ht="15" customHeight="1" x14ac:dyDescent="0.2">
      <c r="A51" s="22" t="s">
        <v>1</v>
      </c>
      <c r="B51" s="54" t="s">
        <v>59</v>
      </c>
      <c r="C51" s="53">
        <v>6544</v>
      </c>
      <c r="D51" s="60">
        <v>13</v>
      </c>
      <c r="E51" s="61">
        <v>0.21390000000000001</v>
      </c>
      <c r="F51" s="63">
        <v>23</v>
      </c>
      <c r="G51" s="61">
        <v>0.3785</v>
      </c>
      <c r="H51" s="62">
        <v>3774</v>
      </c>
      <c r="I51" s="61">
        <v>62.103000000000002</v>
      </c>
      <c r="J51" s="62">
        <v>1367</v>
      </c>
      <c r="K51" s="61">
        <v>22.494700000000002</v>
      </c>
      <c r="L51" s="62">
        <v>789</v>
      </c>
      <c r="M51" s="61">
        <v>12.9834</v>
      </c>
      <c r="N51" s="63">
        <v>6</v>
      </c>
      <c r="O51" s="61">
        <v>9.8699999999999996E-2</v>
      </c>
      <c r="P51" s="64">
        <v>105</v>
      </c>
      <c r="Q51" s="57">
        <v>1.72783</v>
      </c>
      <c r="R51" s="60">
        <v>988</v>
      </c>
      <c r="S51" s="58">
        <v>15.097799999999999</v>
      </c>
      <c r="T51" s="60">
        <v>467</v>
      </c>
      <c r="U51" s="57">
        <v>7.1363099999999999</v>
      </c>
      <c r="V51" s="60">
        <v>890</v>
      </c>
      <c r="W51" s="57">
        <v>13.600199999999999</v>
      </c>
      <c r="X51" s="67">
        <v>8758</v>
      </c>
      <c r="Y51" s="68">
        <v>100</v>
      </c>
    </row>
    <row r="52" spans="1:25" s="24" customFormat="1" ht="15" customHeight="1" x14ac:dyDescent="0.2">
      <c r="A52" s="22" t="s">
        <v>1</v>
      </c>
      <c r="B52" s="52" t="s">
        <v>60</v>
      </c>
      <c r="C52" s="37">
        <v>486</v>
      </c>
      <c r="D52" s="45">
        <v>17</v>
      </c>
      <c r="E52" s="40">
        <v>3.5491000000000001</v>
      </c>
      <c r="F52" s="42">
        <v>3</v>
      </c>
      <c r="G52" s="40">
        <v>0.62629999999999997</v>
      </c>
      <c r="H52" s="41">
        <v>108</v>
      </c>
      <c r="I52" s="40">
        <v>22.547000000000001</v>
      </c>
      <c r="J52" s="41">
        <v>16</v>
      </c>
      <c r="K52" s="40">
        <v>3.3403</v>
      </c>
      <c r="L52" s="42">
        <v>308</v>
      </c>
      <c r="M52" s="40">
        <v>64.300600000000003</v>
      </c>
      <c r="N52" s="41">
        <v>7</v>
      </c>
      <c r="O52" s="40">
        <v>1.4614</v>
      </c>
      <c r="P52" s="43">
        <v>20</v>
      </c>
      <c r="Q52" s="39">
        <v>4.17537</v>
      </c>
      <c r="R52" s="38">
        <v>97</v>
      </c>
      <c r="S52" s="44">
        <v>19.9588</v>
      </c>
      <c r="T52" s="38">
        <v>7</v>
      </c>
      <c r="U52" s="39">
        <v>1.4403300000000001</v>
      </c>
      <c r="V52" s="38">
        <v>27</v>
      </c>
      <c r="W52" s="39">
        <v>5.5556000000000001</v>
      </c>
      <c r="X52" s="25">
        <v>1029</v>
      </c>
      <c r="Y52" s="26">
        <v>100</v>
      </c>
    </row>
    <row r="53" spans="1:25" s="24" customFormat="1" ht="15" customHeight="1" x14ac:dyDescent="0.2">
      <c r="A53" s="22" t="s">
        <v>1</v>
      </c>
      <c r="B53" s="54" t="s">
        <v>61</v>
      </c>
      <c r="C53" s="55">
        <v>73</v>
      </c>
      <c r="D53" s="59">
        <v>1</v>
      </c>
      <c r="E53" s="61">
        <v>1.4705999999999999</v>
      </c>
      <c r="F53" s="62">
        <v>2</v>
      </c>
      <c r="G53" s="61">
        <v>2.9411999999999998</v>
      </c>
      <c r="H53" s="63">
        <v>0</v>
      </c>
      <c r="I53" s="61">
        <v>0</v>
      </c>
      <c r="J53" s="62">
        <v>2</v>
      </c>
      <c r="K53" s="61">
        <v>2.9411999999999998</v>
      </c>
      <c r="L53" s="63">
        <v>62</v>
      </c>
      <c r="M53" s="61">
        <v>91.176500000000004</v>
      </c>
      <c r="N53" s="63">
        <v>0</v>
      </c>
      <c r="O53" s="61">
        <v>0</v>
      </c>
      <c r="P53" s="64">
        <v>1</v>
      </c>
      <c r="Q53" s="57">
        <v>1.4705900000000001</v>
      </c>
      <c r="R53" s="60">
        <v>29</v>
      </c>
      <c r="S53" s="58">
        <v>39.725999999999999</v>
      </c>
      <c r="T53" s="59">
        <v>5</v>
      </c>
      <c r="U53" s="57">
        <v>6.8493199999999996</v>
      </c>
      <c r="V53" s="59">
        <v>0</v>
      </c>
      <c r="W53" s="57">
        <v>0</v>
      </c>
      <c r="X53" s="67">
        <v>302</v>
      </c>
      <c r="Y53" s="68">
        <v>100</v>
      </c>
    </row>
    <row r="54" spans="1:25" s="24" customFormat="1" ht="15" customHeight="1" x14ac:dyDescent="0.2">
      <c r="A54" s="22" t="s">
        <v>1</v>
      </c>
      <c r="B54" s="52" t="s">
        <v>62</v>
      </c>
      <c r="C54" s="37">
        <v>4766</v>
      </c>
      <c r="D54" s="45">
        <v>16</v>
      </c>
      <c r="E54" s="40">
        <v>0.34499999999999997</v>
      </c>
      <c r="F54" s="42">
        <v>51</v>
      </c>
      <c r="G54" s="66">
        <v>1.0995999999999999</v>
      </c>
      <c r="H54" s="41">
        <v>471</v>
      </c>
      <c r="I54" s="66">
        <v>10.154999999999999</v>
      </c>
      <c r="J54" s="42">
        <v>2140</v>
      </c>
      <c r="K54" s="40">
        <v>46.140599999999999</v>
      </c>
      <c r="L54" s="42">
        <v>1698</v>
      </c>
      <c r="M54" s="40">
        <v>36.610599999999998</v>
      </c>
      <c r="N54" s="42">
        <v>2</v>
      </c>
      <c r="O54" s="40" t="s">
        <v>77</v>
      </c>
      <c r="P54" s="46">
        <v>260</v>
      </c>
      <c r="Q54" s="39">
        <v>5.6058599999999998</v>
      </c>
      <c r="R54" s="45">
        <v>976</v>
      </c>
      <c r="S54" s="44">
        <v>20.478400000000001</v>
      </c>
      <c r="T54" s="38">
        <v>128</v>
      </c>
      <c r="U54" s="39">
        <v>2.6856900000000001</v>
      </c>
      <c r="V54" s="38">
        <v>165</v>
      </c>
      <c r="W54" s="39">
        <v>3.4620000000000002</v>
      </c>
      <c r="X54" s="25">
        <v>1982</v>
      </c>
      <c r="Y54" s="26">
        <v>100</v>
      </c>
    </row>
    <row r="55" spans="1:25" s="24" customFormat="1" ht="15" customHeight="1" x14ac:dyDescent="0.2">
      <c r="A55" s="22" t="s">
        <v>1</v>
      </c>
      <c r="B55" s="54" t="s">
        <v>63</v>
      </c>
      <c r="C55" s="53">
        <v>688</v>
      </c>
      <c r="D55" s="60">
        <v>7</v>
      </c>
      <c r="E55" s="61">
        <v>1.0479000000000001</v>
      </c>
      <c r="F55" s="62">
        <v>15</v>
      </c>
      <c r="G55" s="61">
        <v>2.2454999999999998</v>
      </c>
      <c r="H55" s="63">
        <v>157</v>
      </c>
      <c r="I55" s="61">
        <v>23.503</v>
      </c>
      <c r="J55" s="63">
        <v>30</v>
      </c>
      <c r="K55" s="61">
        <v>4.4909999999999997</v>
      </c>
      <c r="L55" s="62">
        <v>394</v>
      </c>
      <c r="M55" s="61">
        <v>58.981999999999999</v>
      </c>
      <c r="N55" s="62">
        <v>5</v>
      </c>
      <c r="O55" s="61">
        <v>0.74850000000000005</v>
      </c>
      <c r="P55" s="65">
        <v>60</v>
      </c>
      <c r="Q55" s="57">
        <v>8.9820399999999996</v>
      </c>
      <c r="R55" s="59">
        <v>136</v>
      </c>
      <c r="S55" s="58">
        <v>19.767399999999999</v>
      </c>
      <c r="T55" s="60">
        <v>20</v>
      </c>
      <c r="U55" s="57">
        <v>2.9069799999999999</v>
      </c>
      <c r="V55" s="60">
        <v>25</v>
      </c>
      <c r="W55" s="57">
        <v>3.6337000000000002</v>
      </c>
      <c r="X55" s="67">
        <v>2339</v>
      </c>
      <c r="Y55" s="68">
        <v>100</v>
      </c>
    </row>
    <row r="56" spans="1:25" s="24" customFormat="1" ht="15" customHeight="1" x14ac:dyDescent="0.2">
      <c r="A56" s="22" t="s">
        <v>1</v>
      </c>
      <c r="B56" s="52" t="s">
        <v>64</v>
      </c>
      <c r="C56" s="37">
        <v>104</v>
      </c>
      <c r="D56" s="38">
        <v>0</v>
      </c>
      <c r="E56" s="40">
        <v>0</v>
      </c>
      <c r="F56" s="42">
        <v>1</v>
      </c>
      <c r="G56" s="40">
        <v>0.96150000000000002</v>
      </c>
      <c r="H56" s="42">
        <v>4</v>
      </c>
      <c r="I56" s="40">
        <v>3.8460000000000001</v>
      </c>
      <c r="J56" s="41">
        <v>6</v>
      </c>
      <c r="K56" s="40">
        <v>5.7691999999999997</v>
      </c>
      <c r="L56" s="42">
        <v>85</v>
      </c>
      <c r="M56" s="40">
        <v>81.730800000000002</v>
      </c>
      <c r="N56" s="41">
        <v>0</v>
      </c>
      <c r="O56" s="40">
        <v>0</v>
      </c>
      <c r="P56" s="43">
        <v>8</v>
      </c>
      <c r="Q56" s="39">
        <v>7.69231</v>
      </c>
      <c r="R56" s="45">
        <v>25</v>
      </c>
      <c r="S56" s="44">
        <v>24.038499999999999</v>
      </c>
      <c r="T56" s="45">
        <v>0</v>
      </c>
      <c r="U56" s="39">
        <v>0</v>
      </c>
      <c r="V56" s="45">
        <v>0</v>
      </c>
      <c r="W56" s="39">
        <v>0</v>
      </c>
      <c r="X56" s="25">
        <v>691</v>
      </c>
      <c r="Y56" s="26">
        <v>100</v>
      </c>
    </row>
    <row r="57" spans="1:25" s="24" customFormat="1" ht="15" customHeight="1" x14ac:dyDescent="0.2">
      <c r="A57" s="22" t="s">
        <v>1</v>
      </c>
      <c r="B57" s="54" t="s">
        <v>65</v>
      </c>
      <c r="C57" s="53">
        <v>2485</v>
      </c>
      <c r="D57" s="60">
        <v>107</v>
      </c>
      <c r="E57" s="61">
        <v>4.3478000000000003</v>
      </c>
      <c r="F57" s="63">
        <v>20</v>
      </c>
      <c r="G57" s="61">
        <v>0.81269999999999998</v>
      </c>
      <c r="H57" s="62">
        <v>273</v>
      </c>
      <c r="I57" s="61">
        <v>11.093</v>
      </c>
      <c r="J57" s="62">
        <v>600</v>
      </c>
      <c r="K57" s="61">
        <v>24.380299999999998</v>
      </c>
      <c r="L57" s="62">
        <v>1307</v>
      </c>
      <c r="M57" s="61">
        <v>53.108499999999999</v>
      </c>
      <c r="N57" s="62">
        <v>1</v>
      </c>
      <c r="O57" s="61" t="s">
        <v>77</v>
      </c>
      <c r="P57" s="65">
        <v>153</v>
      </c>
      <c r="Q57" s="57">
        <v>6.2169800000000004</v>
      </c>
      <c r="R57" s="59">
        <v>551</v>
      </c>
      <c r="S57" s="58">
        <v>22.172999999999998</v>
      </c>
      <c r="T57" s="59">
        <v>24</v>
      </c>
      <c r="U57" s="57">
        <v>0.96579000000000004</v>
      </c>
      <c r="V57" s="59">
        <v>54</v>
      </c>
      <c r="W57" s="57">
        <v>2.173</v>
      </c>
      <c r="X57" s="67">
        <v>2235</v>
      </c>
      <c r="Y57" s="68">
        <v>100</v>
      </c>
    </row>
    <row r="58" spans="1:25" s="24" customFormat="1" ht="15" customHeight="1" x14ac:dyDescent="0.2">
      <c r="A58" s="22" t="s">
        <v>1</v>
      </c>
      <c r="B58" s="52" t="s">
        <v>66</v>
      </c>
      <c r="C58" s="47">
        <v>197</v>
      </c>
      <c r="D58" s="45">
        <v>34</v>
      </c>
      <c r="E58" s="40">
        <v>17.346900000000002</v>
      </c>
      <c r="F58" s="42">
        <v>0</v>
      </c>
      <c r="G58" s="40">
        <v>0</v>
      </c>
      <c r="H58" s="41">
        <v>21</v>
      </c>
      <c r="I58" s="40">
        <v>10.714</v>
      </c>
      <c r="J58" s="42">
        <v>3</v>
      </c>
      <c r="K58" s="40">
        <v>1.5306</v>
      </c>
      <c r="L58" s="42">
        <v>135</v>
      </c>
      <c r="M58" s="40">
        <v>68.877600000000001</v>
      </c>
      <c r="N58" s="42">
        <v>0</v>
      </c>
      <c r="O58" s="40">
        <v>0</v>
      </c>
      <c r="P58" s="46">
        <v>3</v>
      </c>
      <c r="Q58" s="39">
        <v>1.53061</v>
      </c>
      <c r="R58" s="38">
        <v>28</v>
      </c>
      <c r="S58" s="44">
        <v>14.213200000000001</v>
      </c>
      <c r="T58" s="38">
        <v>1</v>
      </c>
      <c r="U58" s="39">
        <v>0.50761000000000001</v>
      </c>
      <c r="V58" s="38">
        <v>7</v>
      </c>
      <c r="W58" s="39">
        <v>3.5533000000000001</v>
      </c>
      <c r="X58" s="25">
        <v>366</v>
      </c>
      <c r="Y58" s="26">
        <v>100</v>
      </c>
    </row>
    <row r="59" spans="1:25" s="24" customFormat="1" ht="15" customHeight="1" thickBot="1" x14ac:dyDescent="0.25">
      <c r="A59" s="22" t="s">
        <v>1</v>
      </c>
      <c r="B59" s="71" t="s">
        <v>74</v>
      </c>
      <c r="C59" s="72">
        <v>45</v>
      </c>
      <c r="D59" s="73">
        <v>0</v>
      </c>
      <c r="E59" s="74">
        <v>0</v>
      </c>
      <c r="F59" s="75">
        <v>0</v>
      </c>
      <c r="G59" s="74">
        <v>0</v>
      </c>
      <c r="H59" s="76">
        <v>45</v>
      </c>
      <c r="I59" s="74">
        <v>100</v>
      </c>
      <c r="J59" s="75">
        <v>0</v>
      </c>
      <c r="K59" s="74">
        <v>0</v>
      </c>
      <c r="L59" s="75">
        <v>0</v>
      </c>
      <c r="M59" s="74">
        <v>0</v>
      </c>
      <c r="N59" s="75">
        <v>0</v>
      </c>
      <c r="O59" s="74">
        <v>0</v>
      </c>
      <c r="P59" s="77">
        <v>0</v>
      </c>
      <c r="Q59" s="78">
        <v>0</v>
      </c>
      <c r="R59" s="79">
        <v>21</v>
      </c>
      <c r="S59" s="80">
        <v>46.666699999999999</v>
      </c>
      <c r="T59" s="79">
        <v>0</v>
      </c>
      <c r="U59" s="78">
        <v>0</v>
      </c>
      <c r="V59" s="79">
        <v>0</v>
      </c>
      <c r="W59" s="78">
        <v>0</v>
      </c>
      <c r="X59" s="81">
        <v>1099</v>
      </c>
      <c r="Y59" s="82">
        <v>100</v>
      </c>
    </row>
    <row r="60" spans="1:25" s="24" customFormat="1" ht="15" customHeight="1" x14ac:dyDescent="0.2">
      <c r="A60" s="22"/>
      <c r="B60" s="27"/>
      <c r="C60" s="28"/>
      <c r="D60" s="28"/>
      <c r="E60" s="28"/>
      <c r="F60" s="28"/>
      <c r="G60" s="28"/>
      <c r="H60" s="28"/>
      <c r="I60" s="28"/>
      <c r="J60" s="28"/>
      <c r="K60" s="28"/>
      <c r="L60" s="28"/>
      <c r="M60" s="28"/>
      <c r="N60" s="28"/>
      <c r="O60" s="28"/>
      <c r="P60" s="28"/>
      <c r="Q60" s="28"/>
      <c r="R60" s="28"/>
      <c r="S60" s="28"/>
      <c r="T60" s="28"/>
      <c r="U60" s="28"/>
      <c r="V60" s="29"/>
      <c r="W60" s="23"/>
      <c r="X60" s="28"/>
      <c r="Y60" s="28"/>
    </row>
    <row r="61" spans="1:25" s="24" customFormat="1" ht="15" customHeight="1" x14ac:dyDescent="0.2">
      <c r="A61" s="22"/>
      <c r="B61" s="27" t="s">
        <v>78</v>
      </c>
      <c r="C61" s="28"/>
      <c r="D61" s="28"/>
      <c r="E61" s="28"/>
      <c r="F61" s="28"/>
      <c r="G61" s="28"/>
      <c r="H61" s="28"/>
      <c r="I61" s="28"/>
      <c r="J61" s="28"/>
      <c r="K61" s="28"/>
      <c r="L61" s="28"/>
      <c r="M61" s="28"/>
      <c r="N61" s="28"/>
      <c r="O61" s="28"/>
      <c r="P61" s="28"/>
      <c r="Q61" s="28"/>
      <c r="R61" s="28"/>
      <c r="S61" s="28"/>
      <c r="T61" s="28"/>
      <c r="U61" s="28"/>
      <c r="V61" s="29"/>
      <c r="W61" s="23"/>
      <c r="X61" s="28"/>
      <c r="Y61" s="28"/>
    </row>
    <row r="62" spans="1:25" s="24" customFormat="1" ht="15" customHeight="1" x14ac:dyDescent="0.2">
      <c r="A62" s="22"/>
      <c r="B62" s="27" t="s">
        <v>70</v>
      </c>
      <c r="C62" s="29"/>
      <c r="D62" s="29"/>
      <c r="E62" s="29"/>
      <c r="F62" s="29"/>
      <c r="G62" s="29"/>
      <c r="H62" s="28"/>
      <c r="I62" s="28"/>
      <c r="J62" s="28"/>
      <c r="K62" s="28"/>
      <c r="L62" s="28"/>
      <c r="M62" s="28"/>
      <c r="N62" s="28"/>
      <c r="O62" s="28"/>
      <c r="P62" s="28"/>
      <c r="Q62" s="28"/>
      <c r="R62" s="28"/>
      <c r="S62" s="28"/>
      <c r="T62" s="28"/>
      <c r="U62" s="28"/>
      <c r="V62" s="29"/>
      <c r="W62" s="29"/>
      <c r="X62" s="28"/>
      <c r="Y62" s="28"/>
    </row>
    <row r="63" spans="1:25" s="24" customFormat="1" ht="15" customHeight="1" x14ac:dyDescent="0.2">
      <c r="A63" s="22"/>
      <c r="B63" s="30" t="s">
        <v>71</v>
      </c>
      <c r="C63" s="29"/>
      <c r="D63" s="29"/>
      <c r="E63" s="29"/>
      <c r="F63" s="29"/>
      <c r="G63" s="29"/>
      <c r="H63" s="28"/>
      <c r="I63" s="28"/>
      <c r="J63" s="28"/>
      <c r="K63" s="28"/>
      <c r="L63" s="28"/>
      <c r="M63" s="28"/>
      <c r="N63" s="28"/>
      <c r="O63" s="28"/>
      <c r="P63" s="28"/>
      <c r="Q63" s="28"/>
      <c r="R63" s="28"/>
      <c r="S63" s="28"/>
      <c r="T63" s="28"/>
      <c r="U63" s="28"/>
      <c r="V63" s="29"/>
      <c r="W63" s="29"/>
      <c r="X63" s="28"/>
      <c r="Y63" s="28"/>
    </row>
    <row r="64" spans="1:25" s="24" customFormat="1" ht="15" customHeight="1" x14ac:dyDescent="0.2">
      <c r="A64" s="22"/>
      <c r="B64" s="30" t="s">
        <v>72</v>
      </c>
      <c r="C64" s="29"/>
      <c r="D64" s="29"/>
      <c r="E64" s="29"/>
      <c r="F64" s="29"/>
      <c r="G64" s="29"/>
      <c r="H64" s="28"/>
      <c r="I64" s="28"/>
      <c r="J64" s="28"/>
      <c r="K64" s="28"/>
      <c r="L64" s="28"/>
      <c r="M64" s="28"/>
      <c r="N64" s="28"/>
      <c r="O64" s="28"/>
      <c r="P64" s="28"/>
      <c r="Q64" s="28"/>
      <c r="R64" s="28"/>
      <c r="S64" s="28"/>
      <c r="T64" s="28"/>
      <c r="U64" s="28"/>
      <c r="V64" s="29"/>
      <c r="W64" s="29"/>
      <c r="X64" s="28"/>
      <c r="Y64" s="28"/>
    </row>
    <row r="65" spans="1:26" s="24" customFormat="1" ht="15" customHeight="1" x14ac:dyDescent="0.2">
      <c r="A65" s="22"/>
      <c r="B65" s="30" t="str">
        <f>CONCATENATE("NOTE: Table reads (for 50 states, District of Columbia, and Puerto Rico Totals):  Of all ", C70," public school female students with and without disabilities who received ", LOWER(A7), ", ",D70," (",TEXT(U7,"0.0"),"%) were served solely under Section 504 and ", F70," (",TEXT(S7,"0.0"),"%) were served under IDEA.")</f>
        <v>NOTE: Table reads (for 50 states, District of Columbia, and Puerto Rico Totals):  Of all 69,659 public school female students with and without disabilities who received referral to law enforcement, 2,021 (2.9%) were served solely under Section 504 and 13,016 (18.7%) were served under IDEA.</v>
      </c>
      <c r="C65" s="29"/>
      <c r="D65" s="29"/>
      <c r="E65" s="29"/>
      <c r="F65" s="29"/>
      <c r="G65" s="29"/>
      <c r="H65" s="28"/>
      <c r="I65" s="28"/>
      <c r="J65" s="28"/>
      <c r="K65" s="28"/>
      <c r="L65" s="28"/>
      <c r="M65" s="28"/>
      <c r="N65" s="28"/>
      <c r="O65" s="28"/>
      <c r="P65" s="28"/>
      <c r="Q65" s="28"/>
      <c r="R65" s="28"/>
      <c r="S65" s="28"/>
      <c r="T65" s="28"/>
      <c r="U65" s="28"/>
      <c r="V65" s="29"/>
      <c r="W65" s="23"/>
      <c r="X65" s="28"/>
      <c r="Y65" s="28"/>
    </row>
    <row r="66" spans="1:26" s="24" customFormat="1" ht="15" customHeight="1" x14ac:dyDescent="0.2">
      <c r="A66" s="22"/>
      <c r="B66" s="30" t="str">
        <f>CONCATENATE("            Table reads (for 50 states, District of Columbia, and Puerto Rico Race/Ethnicity):  Of all ",TEXT(A1,"#,##0")," public school female students with and without disabilities who received ",LOWER(A7), ", ",TEXT(D7,"#,##0")," (",TEXT(E7,"0.0"),"%) were American Indian or Alaska Native students with or without disabilities served under IDEA.")</f>
        <v xml:space="preserve">            Table reads (for 50 states, District of Columbia, and Puerto Rico Race/Ethnicity):  Of all 67,638 public school female students with and without disabilities who received referral to law enforcement, 1,279 (1.9%) were American Indian or Alaska Native students with or without disabilities served under IDEA.</v>
      </c>
      <c r="C66" s="29"/>
      <c r="D66" s="29"/>
      <c r="E66" s="29"/>
      <c r="F66" s="29"/>
      <c r="G66" s="29"/>
      <c r="H66" s="28"/>
      <c r="I66" s="28"/>
      <c r="J66" s="28"/>
      <c r="K66" s="28"/>
      <c r="L66" s="28"/>
      <c r="M66" s="28"/>
      <c r="N66" s="28"/>
      <c r="O66" s="28"/>
      <c r="P66" s="28"/>
      <c r="Q66" s="28"/>
      <c r="R66" s="28"/>
      <c r="S66" s="28"/>
      <c r="T66" s="28"/>
      <c r="U66" s="28"/>
      <c r="V66" s="29"/>
      <c r="W66" s="29"/>
      <c r="X66" s="28"/>
      <c r="Y66" s="28"/>
    </row>
    <row r="67" spans="1:26" s="24" customFormat="1" ht="15" customHeight="1" x14ac:dyDescent="0.2">
      <c r="A67" s="22"/>
      <c r="B67" s="69" t="s">
        <v>76</v>
      </c>
      <c r="C67" s="69"/>
      <c r="D67" s="69"/>
      <c r="E67" s="69"/>
      <c r="F67" s="69"/>
      <c r="G67" s="69"/>
      <c r="H67" s="69"/>
      <c r="I67" s="69"/>
      <c r="J67" s="69"/>
      <c r="K67" s="69"/>
      <c r="L67" s="69"/>
      <c r="M67" s="69"/>
      <c r="N67" s="69"/>
      <c r="O67" s="69"/>
      <c r="P67" s="69"/>
      <c r="Q67" s="69"/>
      <c r="R67" s="69"/>
      <c r="S67" s="69"/>
      <c r="T67" s="69"/>
      <c r="U67" s="69"/>
      <c r="V67" s="69"/>
      <c r="W67" s="69"/>
      <c r="X67" s="28"/>
      <c r="Y67" s="28"/>
    </row>
    <row r="68" spans="1:26" s="33" customFormat="1" ht="14.1" customHeight="1" x14ac:dyDescent="0.2">
      <c r="A68" s="36"/>
      <c r="B68" s="69" t="s">
        <v>75</v>
      </c>
      <c r="C68" s="69"/>
      <c r="D68" s="69"/>
      <c r="E68" s="69"/>
      <c r="F68" s="69"/>
      <c r="G68" s="69"/>
      <c r="H68" s="69"/>
      <c r="I68" s="69"/>
      <c r="J68" s="69"/>
      <c r="K68" s="69"/>
      <c r="L68" s="69"/>
      <c r="M68" s="69"/>
      <c r="N68" s="69"/>
      <c r="O68" s="69"/>
      <c r="P68" s="69"/>
      <c r="Q68" s="69"/>
      <c r="R68" s="69"/>
      <c r="S68" s="69"/>
      <c r="T68" s="69"/>
      <c r="U68" s="69"/>
      <c r="V68" s="69"/>
      <c r="W68" s="69"/>
      <c r="X68" s="32"/>
      <c r="Y68" s="31"/>
    </row>
    <row r="69" spans="1:26" ht="15" customHeight="1" x14ac:dyDescent="0.2"/>
    <row r="70" spans="1:26" x14ac:dyDescent="0.2">
      <c r="B70" s="48"/>
      <c r="C70" s="49" t="str">
        <f>IF(ISTEXT(C7),LEFT(C7,3),TEXT(C7,"#,##0"))</f>
        <v>69,659</v>
      </c>
      <c r="D70" s="49" t="str">
        <f>IF(ISTEXT(T7),LEFT(T7,3),TEXT(T7,"#,##0"))</f>
        <v>2,021</v>
      </c>
      <c r="E70" s="49"/>
      <c r="F70" s="49" t="str">
        <f>IF(ISTEXT(R7),LEFT(R7,3),TEXT(R7,"#,##0"))</f>
        <v>13,016</v>
      </c>
      <c r="G70" s="49"/>
      <c r="H70" s="49" t="str">
        <f>IF(ISTEXT(D7),LEFT(D7,3),TEXT(D7,"#,##0"))</f>
        <v>1,279</v>
      </c>
      <c r="I70" s="5"/>
      <c r="J70" s="5"/>
      <c r="K70" s="5"/>
      <c r="L70" s="5"/>
      <c r="M70" s="5"/>
      <c r="N70" s="5"/>
      <c r="O70" s="5"/>
      <c r="P70" s="5"/>
      <c r="Q70" s="5"/>
      <c r="R70" s="5"/>
      <c r="S70" s="5"/>
      <c r="T70" s="5"/>
      <c r="U70" s="5"/>
      <c r="V70" s="50"/>
      <c r="W70" s="51"/>
    </row>
    <row r="71" spans="1:26" s="35" customFormat="1" ht="15" customHeight="1" x14ac:dyDescent="0.2">
      <c r="B71" s="6"/>
      <c r="C71" s="6"/>
      <c r="D71" s="6"/>
      <c r="E71" s="6"/>
      <c r="F71" s="6"/>
      <c r="G71" s="6"/>
      <c r="H71" s="6"/>
      <c r="I71" s="6"/>
      <c r="J71" s="6"/>
      <c r="K71" s="6"/>
      <c r="L71" s="6"/>
      <c r="M71" s="6"/>
      <c r="N71" s="6"/>
      <c r="O71" s="6"/>
      <c r="P71" s="6"/>
      <c r="Q71" s="6"/>
      <c r="R71" s="6"/>
      <c r="S71" s="6"/>
      <c r="T71" s="6"/>
      <c r="U71" s="6"/>
      <c r="V71" s="5"/>
      <c r="X71" s="5"/>
      <c r="Y71" s="5"/>
      <c r="Z71" s="51"/>
    </row>
  </sheetData>
  <sortState xmlns:xlrd2="http://schemas.microsoft.com/office/spreadsheetml/2017/richdata2" ref="B8:Y59">
    <sortCondition ref="B8:B59"/>
  </sortState>
  <mergeCells count="16">
    <mergeCell ref="X4:X5"/>
    <mergeCell ref="Y4:Y5"/>
    <mergeCell ref="D5:E5"/>
    <mergeCell ref="F5:G5"/>
    <mergeCell ref="H5:I5"/>
    <mergeCell ref="J5:K5"/>
    <mergeCell ref="L5:M5"/>
    <mergeCell ref="N5:O5"/>
    <mergeCell ref="P5:Q5"/>
    <mergeCell ref="B2:W2"/>
    <mergeCell ref="B4:B5"/>
    <mergeCell ref="C4:C5"/>
    <mergeCell ref="T4:U5"/>
    <mergeCell ref="R4:S5"/>
    <mergeCell ref="D4:Q4"/>
    <mergeCell ref="V4:W5"/>
  </mergeCells>
  <pageMargins left="0.7" right="0.7" top="0.75" bottom="0.75" header="0.3" footer="0.3"/>
  <pageSetup scale="3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ECABCEFB630D488879B269665A48CB" ma:contentTypeVersion="0" ma:contentTypeDescription="Create a new document." ma:contentTypeScope="" ma:versionID="0d6bdbe8712efb551a9ad1752e2d6e46">
  <xsd:schema xmlns:xsd="http://www.w3.org/2001/XMLSchema" xmlns:xs="http://www.w3.org/2001/XMLSchema" xmlns:p="http://schemas.microsoft.com/office/2006/metadata/properties" xmlns:ns2="b7635ab0-52e7-4e33-aa76-893cd120ef45" targetNamespace="http://schemas.microsoft.com/office/2006/metadata/properties" ma:root="true" ma:fieldsID="c571750c5f0ebc31974f90f872357a24" ns2:_="">
    <xsd:import namespace="b7635ab0-52e7-4e33-aa76-893cd120ef4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635ab0-52e7-4e33-aa76-893cd120ef4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b7635ab0-52e7-4e33-aa76-893cd120ef45">DNVT47QTA7NQ-1416470464-496</_dlc_DocId>
    <_dlc_DocIdUrl xmlns="b7635ab0-52e7-4e33-aa76-893cd120ef45">
      <Url>https://sharepoint.aemcorp.com/ed/etss/CRDC/collaboration/_layouts/15/DocIdRedir.aspx?ID=DNVT47QTA7NQ-1416470464-496</Url>
      <Description>DNVT47QTA7NQ-1416470464-496</Description>
    </_dlc_DocIdUrl>
  </documentManagement>
</p:properties>
</file>

<file path=customXml/itemProps1.xml><?xml version="1.0" encoding="utf-8"?>
<ds:datastoreItem xmlns:ds="http://schemas.openxmlformats.org/officeDocument/2006/customXml" ds:itemID="{1D51F7AC-39C5-4505-8A60-2567DB30D697}"/>
</file>

<file path=customXml/itemProps2.xml><?xml version="1.0" encoding="utf-8"?>
<ds:datastoreItem xmlns:ds="http://schemas.openxmlformats.org/officeDocument/2006/customXml" ds:itemID="{B9F5104D-3B00-4C05-9FA9-3935AC43E7C0}"/>
</file>

<file path=customXml/itemProps3.xml><?xml version="1.0" encoding="utf-8"?>
<ds:datastoreItem xmlns:ds="http://schemas.openxmlformats.org/officeDocument/2006/customXml" ds:itemID="{1705E33B-D880-4DE7-A031-4438E8A8990B}"/>
</file>

<file path=customXml/itemProps4.xml><?xml version="1.0" encoding="utf-8"?>
<ds:datastoreItem xmlns:ds="http://schemas.openxmlformats.org/officeDocument/2006/customXml" ds:itemID="{94D5D095-D88E-4734-B1CB-95DBB7C52F5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Total</vt:lpstr>
      <vt:lpstr>Male</vt:lpstr>
      <vt:lpstr>Female</vt:lpstr>
      <vt:lpstr>SCH_361_Total</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Victor Bandeira de Mello</dc:creator>
  <cp:lastModifiedBy>McDonald, Stefanie</cp:lastModifiedBy>
  <cp:lastPrinted>2018-08-23T20:02:54Z</cp:lastPrinted>
  <dcterms:created xsi:type="dcterms:W3CDTF">2014-09-05T20:10:01Z</dcterms:created>
  <dcterms:modified xsi:type="dcterms:W3CDTF">2021-05-21T20:57:55Z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8012cb91-29db-4edc-b4ab-a77998a9a0d4</vt:lpwstr>
  </property>
  <property fmtid="{D5CDD505-2E9C-101B-9397-08002B2CF9AE}" pid="3" name="ContentTypeId">
    <vt:lpwstr>0x010100C2ECABCEFB630D488879B269665A48CB</vt:lpwstr>
  </property>
</Properties>
</file>