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01"/>
  <workbookPr autoCompressPictures="0"/>
  <mc:AlternateContent xmlns:mc="http://schemas.openxmlformats.org/markup-compatibility/2006">
    <mc:Choice Requires="x15">
      <x15ac:absPath xmlns:x15ac="http://schemas.microsoft.com/office/spreadsheetml/2010/11/ac" url="https://usdedeop-my.sharepoint.com/personal/stephanie_miller_ed_gov/Documents/Migrated/CRDC/CRDC 2017-2018/National &amp; State Estimates/Tables/Discipline and Harassment/"/>
    </mc:Choice>
  </mc:AlternateContent>
  <xr:revisionPtr revIDLastSave="3" documentId="13_ncr:1_{A48B8B65-80D6-43FF-935C-988F64A13A99}" xr6:coauthVersionLast="46" xr6:coauthVersionMax="46" xr10:uidLastSave="{07B1D320-8696-4BAB-8FAA-EC6E53DDE4AA}"/>
  <bookViews>
    <workbookView xWindow="-120" yWindow="-120" windowWidth="29040" windowHeight="15840" tabRatio="691" xr2:uid="{00000000-000D-0000-FFFF-FFFF00000000}"/>
  </bookViews>
  <sheets>
    <sheet name="Total" sheetId="56" r:id="rId1"/>
    <sheet name="Male" sheetId="57" r:id="rId2"/>
    <sheet name="Female" sheetId="58" r:id="rId3"/>
  </sheets>
  <definedNames>
    <definedName name="_S351">#REF!</definedName>
    <definedName name="_S352">#REF!</definedName>
    <definedName name="_S353">#REF!</definedName>
    <definedName name="_S3534">#REF!</definedName>
    <definedName name="_S354">#REF!</definedName>
    <definedName name="_S355">#REF!</definedName>
    <definedName name="_S3556">#REF!</definedName>
    <definedName name="_S356">#REF!</definedName>
    <definedName name="_S357">#REF!</definedName>
    <definedName name="_S358">#REF!</definedName>
    <definedName name="_S359">#REF!</definedName>
    <definedName name="Enroll_Summary">#REF!</definedName>
    <definedName name="Enroll_Summary_1">#REF!</definedName>
    <definedName name="Enroll_Summary_2">#REF!</definedName>
    <definedName name="Enroll_Summary_3">#REF!</definedName>
    <definedName name="Enroll_Summary_34">#REF!</definedName>
    <definedName name="Enroll_Summary_34_56">#REF!</definedName>
    <definedName name="Enroll_Summary_4">#REF!</definedName>
    <definedName name="Enroll_Summary_5">#REF!</definedName>
    <definedName name="Enroll_Summary_56">#REF!</definedName>
    <definedName name="Enroll_Summary_6">#REF!</definedName>
    <definedName name="Enroll_Summary_7">#REF!</definedName>
    <definedName name="Enroll_Summary_8">#REF!</definedName>
    <definedName name="Enroll_Summary_9">#REF!</definedName>
    <definedName name="Exc_Schools_34_56">#REF!</definedName>
    <definedName name="Exc_Summary_34_56">#REF!</definedName>
    <definedName name="Excluded_Schools">#REF!</definedName>
    <definedName name="Excluded_Summary">#REF!</definedName>
    <definedName name="Incompletes">#REF!</definedName>
    <definedName name="Incompletes_0035">#REF!</definedName>
    <definedName name="Incompletes_0036">#REF!</definedName>
    <definedName name="Incompletes_LEA_0035">#REF!</definedName>
    <definedName name="Incompletes_LEA_0036">#REF!</definedName>
    <definedName name="S351_F">#REF!</definedName>
    <definedName name="S351_M">#REF!</definedName>
    <definedName name="S351_T">#REF!</definedName>
    <definedName name="S352_F">#REF!</definedName>
    <definedName name="S352_M">#REF!</definedName>
    <definedName name="S352_T">#REF!</definedName>
    <definedName name="S353_F">#REF!</definedName>
    <definedName name="S353_M">#REF!</definedName>
    <definedName name="S353_T">#REF!</definedName>
    <definedName name="S3534_F">#REF!</definedName>
    <definedName name="S3534_M">#REF!</definedName>
    <definedName name="S3534_T">#REF!</definedName>
    <definedName name="S354_F">#REF!</definedName>
    <definedName name="S354_M">#REF!</definedName>
    <definedName name="S354_T">#REF!</definedName>
    <definedName name="S355_F">#REF!</definedName>
    <definedName name="S355_M">#REF!</definedName>
    <definedName name="S355_T">#REF!</definedName>
    <definedName name="S3556_F">#REF!</definedName>
    <definedName name="S3556_M">#REF!</definedName>
    <definedName name="S3556_T">#REF!</definedName>
    <definedName name="S356_F">#REF!</definedName>
    <definedName name="S356_M">#REF!</definedName>
    <definedName name="S356_T">#REF!</definedName>
    <definedName name="S357_F">#REF!</definedName>
    <definedName name="S357_M">#REF!</definedName>
    <definedName name="S357_T">#REF!</definedName>
    <definedName name="S358_F">#REF!</definedName>
    <definedName name="S358_M">#REF!</definedName>
    <definedName name="S358_T">#REF!</definedName>
    <definedName name="S359_F">#REF!</definedName>
    <definedName name="S359_M">#REF!</definedName>
    <definedName name="S359_T">#REF!</definedName>
    <definedName name="SCH_351_Female">#REF!</definedName>
    <definedName name="SCH_351_Male">#REF!</definedName>
    <definedName name="SCH_351_Total">#REF!</definedName>
    <definedName name="SCH_352_Female">#REF!</definedName>
    <definedName name="SCH_352_Male">#REF!</definedName>
    <definedName name="SCH_352_Total">#REF!</definedName>
    <definedName name="SCH_353_Female">#REF!</definedName>
    <definedName name="SCH_353_Male">#REF!</definedName>
    <definedName name="SCH_353_Total">#REF!</definedName>
    <definedName name="SCH_3534_Female">#REF!</definedName>
    <definedName name="SCH_3534_Male">#REF!</definedName>
    <definedName name="SCH_3534_Total">#REF!</definedName>
    <definedName name="SCH_354_Female">#REF!</definedName>
    <definedName name="SCH_354_Male">#REF!</definedName>
    <definedName name="SCH_354_Total">#REF!</definedName>
    <definedName name="SCH_355_Female">#REF!</definedName>
    <definedName name="SCH_355_Male">#REF!</definedName>
    <definedName name="SCH_355_Total">#REF!</definedName>
    <definedName name="SCH_3556_Female">#REF!</definedName>
    <definedName name="SCH_3556_Male">#REF!</definedName>
    <definedName name="SCH_3556_Total">#REF!</definedName>
    <definedName name="SCH_356_Female">#REF!</definedName>
    <definedName name="SCH_356_Male">#REF!</definedName>
    <definedName name="SCH_356_Total">#REF!</definedName>
    <definedName name="SCH_357_Female">#REF!</definedName>
    <definedName name="SCH_357_Male">#REF!</definedName>
    <definedName name="SCH_357_Total">#REF!</definedName>
    <definedName name="SCH_358_Female">#REF!</definedName>
    <definedName name="SCH_358_Male">#REF!</definedName>
    <definedName name="SCH_358_Total">#REF!</definedName>
    <definedName name="SCH_359_Female">#REF!</definedName>
    <definedName name="SCH_359_Male">#REF!</definedName>
    <definedName name="SCH_359_Total">#REF!</definedName>
    <definedName name="SCH_361_Female">#REF!</definedName>
    <definedName name="SCH_361_Male">#REF!</definedName>
    <definedName name="SCH_361_Total">Total!$A$6:$Y$59</definedName>
    <definedName name="SCH_362_Female">#REF!</definedName>
    <definedName name="SCH_362_Male">#REF!</definedName>
    <definedName name="SCH_362_Total">#REF!</definedName>
    <definedName name="SCH_363_Female">#REF!</definedName>
    <definedName name="SCH_363_Male">#REF!</definedName>
    <definedName name="SCH_363_Total">#REF!</definedName>
    <definedName name="SCH_3634_Female">#REF!</definedName>
    <definedName name="SCH_3634_Male">#REF!</definedName>
    <definedName name="SCH_3634_Total">#REF!</definedName>
    <definedName name="SCH_364_Female">#REF!</definedName>
    <definedName name="SCH_364_Male">#REF!</definedName>
    <definedName name="SCH_364_Total">#REF!</definedName>
    <definedName name="SCH_365_Female">#REF!</definedName>
    <definedName name="SCH_365_Male">#REF!</definedName>
    <definedName name="SCH_365_Total">#REF!</definedName>
    <definedName name="SCH_3656_Female">#REF!</definedName>
    <definedName name="SCH_3656_Male">#REF!</definedName>
    <definedName name="SCH_3656_Total">#REF!</definedName>
    <definedName name="SCH_366_Female">#REF!</definedName>
    <definedName name="SCH_366_Male">#REF!</definedName>
    <definedName name="SCH_366_Total">#REF!</definedName>
    <definedName name="SCH_367_Female">#REF!</definedName>
    <definedName name="SCH_367_Male">#REF!</definedName>
    <definedName name="SCH_367_Total">#REF!</definedName>
    <definedName name="SCH_368_Female">#REF!</definedName>
    <definedName name="SCH_368_Male">#REF!</definedName>
    <definedName name="SCH_368_Total">#REF!</definedName>
    <definedName name="SCH_369_Female">#REF!</definedName>
    <definedName name="SCH_369_Male">#REF!</definedName>
    <definedName name="SCH_369_Tot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B65" i="56" l="1"/>
  <c r="A1" i="56"/>
  <c r="B65" i="57"/>
  <c r="A1" i="57"/>
  <c r="B65" i="58"/>
  <c r="A1" i="58"/>
  <c r="B2" i="58" l="1"/>
  <c r="B2" i="57"/>
  <c r="B2" i="56"/>
  <c r="H69" i="58" l="1"/>
  <c r="F69" i="58"/>
  <c r="D69" i="58"/>
  <c r="C69" i="58"/>
  <c r="B64" i="58" s="1"/>
  <c r="H69" i="57"/>
  <c r="F69" i="57"/>
  <c r="D69" i="57"/>
  <c r="C69" i="57"/>
  <c r="B64" i="57" s="1"/>
  <c r="C69" i="56" l="1"/>
  <c r="D69" i="56"/>
  <c r="F69" i="56"/>
  <c r="H69" i="56"/>
  <c r="B64" i="56" l="1"/>
</calcChain>
</file>

<file path=xl/sharedStrings.xml><?xml version="1.0" encoding="utf-8"?>
<sst xmlns="http://schemas.openxmlformats.org/spreadsheetml/2006/main" count="443" uniqueCount="81">
  <si>
    <t>State</t>
  </si>
  <si>
    <t>Corporal punishment</t>
  </si>
  <si>
    <t>Students With Disabilities Served Only Under Section 504</t>
  </si>
  <si>
    <t>Students  With Disabilities Served Under  IDEA</t>
  </si>
  <si>
    <t xml:space="preserve">Percent of Schools Reporting </t>
  </si>
  <si>
    <t>American Indian or
Alaska Native</t>
  </si>
  <si>
    <t>Asian</t>
  </si>
  <si>
    <t>Hispanic or Latino of any race</t>
  </si>
  <si>
    <t>Black or African American</t>
  </si>
  <si>
    <t>White</t>
  </si>
  <si>
    <t>Native Hawaiian or Other Pacific Islander</t>
  </si>
  <si>
    <t>Two or more races</t>
  </si>
  <si>
    <t>Number</t>
  </si>
  <si>
    <r>
      <t>Percent</t>
    </r>
    <r>
      <rPr>
        <b/>
        <vertAlign val="superscript"/>
        <sz val="10"/>
        <rFont val="Arial"/>
        <family val="2"/>
      </rPr>
      <t>2</t>
    </r>
  </si>
  <si>
    <t>Percent </t>
  </si>
  <si>
    <t>School-related arrests</t>
  </si>
  <si>
    <t>Alaska</t>
  </si>
  <si>
    <t>Alabama</t>
  </si>
  <si>
    <t>Arkansas</t>
  </si>
  <si>
    <t>Arizona</t>
  </si>
  <si>
    <t>California</t>
  </si>
  <si>
    <t>Colorado</t>
  </si>
  <si>
    <t>Connecticut</t>
  </si>
  <si>
    <t>District of Columbia</t>
  </si>
  <si>
    <t>Delaware</t>
  </si>
  <si>
    <t>Florida</t>
  </si>
  <si>
    <t>Georgia</t>
  </si>
  <si>
    <t>Hawaii</t>
  </si>
  <si>
    <t>Iowa</t>
  </si>
  <si>
    <t>Idaho</t>
  </si>
  <si>
    <t>Illinois</t>
  </si>
  <si>
    <t>Indiana</t>
  </si>
  <si>
    <t>Kansas</t>
  </si>
  <si>
    <t>Kentucky</t>
  </si>
  <si>
    <t>Louisiana</t>
  </si>
  <si>
    <t>Massachusetts</t>
  </si>
  <si>
    <t>Maryland</t>
  </si>
  <si>
    <t>Maine</t>
  </si>
  <si>
    <t>Michigan</t>
  </si>
  <si>
    <t>Minnesota</t>
  </si>
  <si>
    <t>Missouri</t>
  </si>
  <si>
    <t>Mississippi</t>
  </si>
  <si>
    <t>Montana</t>
  </si>
  <si>
    <t>North Carolina</t>
  </si>
  <si>
    <t>North Dakota</t>
  </si>
  <si>
    <t>Nebraska</t>
  </si>
  <si>
    <t>New Hampshire</t>
  </si>
  <si>
    <t>New Jersey</t>
  </si>
  <si>
    <t>New Mexico</t>
  </si>
  <si>
    <t>Nevada</t>
  </si>
  <si>
    <t>New York</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</si>
  <si>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</si>
  <si>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</si>
  <si>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</si>
  <si>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</si>
  <si>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</si>
  <si>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</si>
  <si>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</si>
  <si>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</si>
  <si>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</si>
  <si>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</si>
  <si>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</si>
  <si>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</si>
  <si>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</si>
  <si>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</si>
  <si>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</si>
  <si>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</si>
  <si>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Number of Schools</t>
  </si>
  <si>
    <t>Total Students</t>
  </si>
  <si>
    <t>English Language Learners</t>
  </si>
  <si>
    <r>
      <rPr>
        <vertAlign val="superscript"/>
        <sz val="10"/>
        <rFont val="Arial"/>
        <family val="2"/>
      </rPr>
      <t>1</t>
    </r>
    <r>
      <rPr>
        <sz val="10"/>
        <rFont val="Arial"/>
        <family val="2"/>
      </rPr>
      <t xml:space="preserve"> Data by race/ethnicity were collected only for students with and without disabilities served under the Individuals with Disabilities Education Act (IDEA), but not for students with disabilities served solely under Section 504 of the Rehabilitation Act of 1973.</t>
    </r>
  </si>
  <si>
    <t xml:space="preserve">  Percentages reflect the race/ethnic composition of students with and without disabilities served under IDEA.</t>
  </si>
  <si>
    <r>
      <rPr>
        <vertAlign val="superscript"/>
        <sz val="10"/>
        <rFont val="Arial"/>
        <family val="2"/>
      </rPr>
      <t>2</t>
    </r>
    <r>
      <rPr>
        <sz val="10"/>
        <rFont val="Arial"/>
        <family val="2"/>
      </rPr>
      <t xml:space="preserve"> Percentage over all public school students with and without disabilities (both students with disabilities served under IDEA and students with disabilities served solely under Section 504).</t>
    </r>
  </si>
  <si>
    <t>SOURCE: U.S. Department of Education, Office for Civil Rights, Civil Rights Data Collection, 2017-18, available at http://ocrdata.ed.gov.</t>
  </si>
  <si>
    <t>Puerto Rico</t>
  </si>
  <si>
    <t>50 states, District of Columbia, and Puerto Rico</t>
  </si>
  <si>
    <t xml:space="preserve">            Data reported in this table represent 99.4% of responding schools.</t>
  </si>
  <si>
    <t>#</t>
  </si>
  <si>
    <t># Rounds to zero.</t>
  </si>
  <si>
    <r>
      <t>Race/Ethnicity of Students without Disabilities and with Disabilities Served Under IDEA</t>
    </r>
    <r>
      <rPr>
        <b/>
        <vertAlign val="superscript"/>
        <sz val="10"/>
        <rFont val="Arial"/>
        <family val="2"/>
      </rPr>
      <t>1</t>
    </r>
  </si>
  <si>
    <t>Race/Ethnicity of Students without Disabilities and with Disabilities Served Under IDEA1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</si>
</sst>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
    <numFmt numFmtId="165" formatCode="#,##0.0_)"/>
  </numFmts>
  <fonts count="19" x14ac:knownFonts="1">
    <font>
      <sz val="11"/>
      <color theme="1"/>
      <name val="Calibri"/>
      <family val="2"/>
      <scheme val="minor"/>
    </font>
    <font>
      <sz val="10"/>
      <color theme="1"/>
      <name val="Arial Narrow"/>
      <family val="2"/>
    </font>
    <font>
      <u/>
      <sz val="11"/>
      <color theme="10"/>
      <name val="Calibri"/>
      <family val="2"/>
      <scheme val="minor"/>
    </font>
    <font>
      <u/>
      <sz val="11"/>
      <color theme="11"/>
      <name val="Calibri"/>
      <family val="2"/>
      <scheme val="minor"/>
    </font>
    <font>
      <sz val="11"/>
      <color theme="1"/>
      <name val="Calibri"/>
      <family val="2"/>
      <scheme val="minor"/>
    </font>
    <font>
      <sz val="10"/>
      <name val="MS Sans Serif"/>
      <family val="2"/>
    </font>
    <font>
      <sz val="11"/>
      <color theme="0"/>
      <name val="Arial"/>
      <family val="2"/>
    </font>
    <font>
      <sz val="11"/>
      <name val="Arial"/>
      <family val="2"/>
    </font>
    <font>
      <sz val="14"/>
      <color theme="0"/>
      <name val="Arial"/>
      <family val="2"/>
    </font>
    <font>
      <sz val="14"/>
      <name val="Arial"/>
      <family val="2"/>
    </font>
    <font>
      <b/>
      <sz val="11"/>
      <name val="Arial"/>
      <family val="2"/>
    </font>
    <font>
      <sz val="10"/>
      <color theme="0"/>
      <name val="Arial"/>
      <family val="2"/>
    </font>
    <font>
      <b/>
      <sz val="10"/>
      <name val="Arial"/>
      <family val="2"/>
    </font>
    <font>
      <sz val="10"/>
      <name val="Arial"/>
      <family val="2"/>
    </font>
    <font>
      <sz val="10"/>
      <color theme="1"/>
      <name val="Arial"/>
      <family val="2"/>
    </font>
    <font>
      <b/>
      <vertAlign val="superscript"/>
      <sz val="10"/>
      <name val="Arial"/>
      <family val="2"/>
    </font>
    <font>
      <sz val="8"/>
      <name val="Calibri"/>
      <family val="2"/>
      <scheme val="minor"/>
    </font>
    <font>
      <b/>
      <sz val="14"/>
      <color rgb="FF333399"/>
      <name val="Arial"/>
      <family val="2"/>
    </font>
    <font>
      <vertAlign val="superscript"/>
      <sz val="10"/>
      <name val="Arial"/>
      <family val="2"/>
    </font>
  </fonts>
  <fills count="5">
    <fill>
      <patternFill patternType="none"/>
    </fill>
    <fill>
      <patternFill patternType="gray125"/>
    </fill>
    <fill>
      <patternFill patternType="solid">
        <fgColor theme="0"/>
        <bgColor indexed="64"/>
      </patternFill>
    </fill>
    <fill>
      <patternFill patternType="solid">
        <fgColor theme="0" tint="-4.9958800012207406E-2"/>
        <bgColor indexed="64"/>
      </patternFill>
    </fill>
    <fill>
      <patternFill patternType="solid">
        <fgColor theme="0" tint="-4.9989318521683403E-2"/>
        <bgColor indexed="64"/>
      </patternFill>
    </fill>
  </fills>
  <borders count="32">
    <border>
      <left/>
      <right/>
      <top/>
      <bottom/>
      <diagonal/>
    </border>
    <border>
      <left style="thin">
        <color auto="1"/>
      </left>
      <right/>
      <top/>
      <bottom/>
      <diagonal/>
    </border>
    <border>
      <left/>
      <right/>
      <top/>
      <bottom style="medium">
        <color auto="1"/>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thin">
        <color auto="1"/>
      </left>
      <right style="hair">
        <color auto="1"/>
      </right>
      <top style="medium">
        <color auto="1"/>
      </top>
      <bottom/>
      <diagonal/>
    </border>
    <border>
      <left style="hair">
        <color auto="1"/>
      </left>
      <right/>
      <top style="medium">
        <color auto="1"/>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hair">
        <color auto="1"/>
      </right>
      <top style="thin">
        <color auto="1"/>
      </top>
      <bottom style="thin">
        <color auto="1"/>
      </bottom>
      <diagonal/>
    </border>
    <border>
      <left/>
      <right/>
      <top style="thin">
        <color auto="1"/>
      </top>
      <bottom style="thin">
        <color auto="1"/>
      </bottom>
      <diagonal/>
    </border>
    <border>
      <left style="hair">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hair">
        <color auto="1"/>
      </right>
      <top/>
      <bottom/>
      <diagonal/>
    </border>
    <border>
      <left style="hair">
        <color auto="1"/>
      </left>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hair">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hair">
        <color auto="1"/>
      </right>
      <top/>
      <bottom style="medium">
        <color auto="1"/>
      </bottom>
      <diagonal/>
    </border>
    <border>
      <left style="hair">
        <color auto="1"/>
      </left>
      <right/>
      <top/>
      <bottom style="medium">
        <color auto="1"/>
      </bottom>
      <diagonal/>
    </border>
    <border>
      <left/>
      <right/>
      <top style="medium">
        <color auto="1"/>
      </top>
      <bottom/>
      <diagonal/>
    </border>
    <border>
      <left/>
      <right style="hair">
        <color auto="1"/>
      </right>
      <top/>
      <bottom/>
      <diagonal/>
    </border>
    <border>
      <left/>
      <right style="hair">
        <color auto="1"/>
      </right>
      <top/>
      <bottom style="medium">
        <color auto="1"/>
      </bottom>
      <diagonal/>
    </border>
  </borders>
  <cellStyleXfs count="82">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0" fontId="5" fillId="0" borderId="0"/>
    <xf numFmtId="0" fontId="4" fillId="0" borderId="0"/>
    <xf numFmtId="0" fontId="1"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1" fillId="0" borderId="0"/>
  </cellStyleXfs>
  <cellXfs count="114">
    <xf numFmtId="0" fontId="0" fillId="0" borderId="0" xfId="0"/>
    <xf numFmtId="0" fontId="6" fillId="0" borderId="0" xfId="35" applyFont="1"/>
    <xf numFmtId="0" fontId="7" fillId="0" borderId="0" xfId="33" applyFont="1" applyFill="1"/>
    <xf numFmtId="1" fontId="7" fillId="0" borderId="0" xfId="36" applyNumberFormat="1" applyFont="1" applyAlignment="1">
      <alignment wrapText="1"/>
    </xf>
    <xf numFmtId="1" fontId="7" fillId="0" borderId="0" xfId="36" applyNumberFormat="1" applyFont="1" applyBorder="1" applyAlignment="1">
      <alignment wrapText="1"/>
    </xf>
    <xf numFmtId="0" fontId="7" fillId="0" borderId="0" xfId="35" applyFont="1" applyBorder="1"/>
    <xf numFmtId="0" fontId="7" fillId="0" borderId="0" xfId="35" applyFont="1"/>
    <xf numFmtId="0" fontId="8" fillId="0" borderId="0" xfId="35" applyFont="1" applyAlignment="1">
      <alignment horizontal="left"/>
    </xf>
    <xf numFmtId="0" fontId="9" fillId="0" borderId="0" xfId="35" applyFont="1" applyAlignment="1">
      <alignment horizontal="left"/>
    </xf>
    <xf numFmtId="0" fontId="10" fillId="0" borderId="2" xfId="36" applyFont="1" applyBorder="1"/>
    <xf numFmtId="1" fontId="7" fillId="0" borderId="2" xfId="36" applyNumberFormat="1" applyFont="1" applyBorder="1" applyAlignment="1">
      <alignment wrapText="1"/>
    </xf>
    <xf numFmtId="0" fontId="11" fillId="0" borderId="0" xfId="35" applyFont="1" applyFill="1" applyAlignment="1"/>
    <xf numFmtId="0" fontId="13" fillId="0" borderId="0" xfId="35" applyFont="1" applyFill="1" applyAlignment="1"/>
    <xf numFmtId="0" fontId="12" fillId="0" borderId="22" xfId="34" applyFont="1" applyFill="1" applyBorder="1" applyAlignment="1"/>
    <xf numFmtId="1" fontId="12" fillId="0" borderId="23" xfId="34" applyNumberFormat="1" applyFont="1" applyFill="1" applyBorder="1" applyAlignment="1">
      <alignment horizontal="right" wrapText="1"/>
    </xf>
    <xf numFmtId="1" fontId="12" fillId="0" borderId="24" xfId="34" applyNumberFormat="1" applyFont="1" applyFill="1" applyBorder="1" applyAlignment="1">
      <alignment horizontal="right" wrapText="1"/>
    </xf>
    <xf numFmtId="1" fontId="12" fillId="0" borderId="22" xfId="34" applyNumberFormat="1" applyFont="1" applyFill="1" applyBorder="1" applyAlignment="1">
      <alignment horizontal="right" wrapText="1"/>
    </xf>
    <xf numFmtId="1" fontId="12" fillId="0" borderId="25" xfId="0" applyNumberFormat="1" applyFont="1" applyBorder="1" applyAlignment="1">
      <alignment horizontal="right" wrapText="1"/>
    </xf>
    <xf numFmtId="1" fontId="12" fillId="0" borderId="2" xfId="34" applyNumberFormat="1" applyFont="1" applyFill="1" applyBorder="1" applyAlignment="1">
      <alignment horizontal="right" wrapText="1"/>
    </xf>
    <xf numFmtId="1" fontId="12" fillId="0" borderId="26" xfId="0" applyNumberFormat="1" applyFont="1" applyBorder="1" applyAlignment="1">
      <alignment horizontal="right" wrapText="1"/>
    </xf>
    <xf numFmtId="1" fontId="12" fillId="0" borderId="27" xfId="34" applyNumberFormat="1" applyFont="1" applyFill="1" applyBorder="1" applyAlignment="1">
      <alignment wrapText="1"/>
    </xf>
    <xf numFmtId="1" fontId="12" fillId="0" borderId="28" xfId="34" applyNumberFormat="1" applyFont="1" applyFill="1" applyBorder="1" applyAlignment="1">
      <alignment wrapText="1"/>
    </xf>
    <xf numFmtId="0" fontId="11" fillId="0" borderId="0" xfId="33" applyFont="1" applyFill="1"/>
    <xf numFmtId="0" fontId="13" fillId="0" borderId="0" xfId="33" applyFont="1" applyFill="1" applyBorder="1"/>
    <xf numFmtId="0" fontId="13" fillId="0" borderId="0" xfId="33" applyFont="1" applyFill="1"/>
    <xf numFmtId="37" fontId="13" fillId="0" borderId="20" xfId="33" applyNumberFormat="1" applyFont="1" applyFill="1" applyBorder="1"/>
    <xf numFmtId="165" fontId="13" fillId="0" borderId="21" xfId="35" applyNumberFormat="1" applyFont="1" applyFill="1" applyBorder="1"/>
    <xf numFmtId="0" fontId="13" fillId="0" borderId="0" xfId="35" quotePrefix="1" applyFont="1" applyFill="1"/>
    <xf numFmtId="0" fontId="13" fillId="0" borderId="0" xfId="35" applyFont="1" applyFill="1"/>
    <xf numFmtId="0" fontId="13" fillId="0" borderId="0" xfId="35" applyFont="1" applyFill="1" applyBorder="1"/>
    <xf numFmtId="0" fontId="13" fillId="0" borderId="0" xfId="35" quotePrefix="1" applyFont="1" applyFill="1" applyAlignment="1">
      <alignment horizontal="left"/>
    </xf>
    <xf numFmtId="0" fontId="11" fillId="2" borderId="0" xfId="35" applyFont="1" applyFill="1" applyBorder="1"/>
    <xf numFmtId="0" fontId="14" fillId="0" borderId="0" xfId="35" applyFont="1"/>
    <xf numFmtId="0" fontId="13" fillId="0" borderId="0" xfId="33" applyFont="1"/>
    <xf numFmtId="0" fontId="6" fillId="0" borderId="0" xfId="33" applyFont="1"/>
    <xf numFmtId="0" fontId="7" fillId="0" borderId="0" xfId="33" applyFont="1" applyBorder="1"/>
    <xf numFmtId="0" fontId="7" fillId="0" borderId="0" xfId="33" applyFont="1"/>
    <xf numFmtId="164" fontId="13" fillId="0" borderId="20" xfId="35" applyNumberFormat="1" applyFont="1" applyFill="1" applyBorder="1" applyAlignment="1">
      <alignment horizontal="right"/>
    </xf>
    <xf numFmtId="164" fontId="13" fillId="0" borderId="1" xfId="35" applyNumberFormat="1" applyFont="1" applyFill="1" applyBorder="1" applyAlignment="1">
      <alignment horizontal="right"/>
    </xf>
    <xf numFmtId="165" fontId="13" fillId="0" borderId="11" xfId="35" applyNumberFormat="1" applyFont="1" applyFill="1" applyBorder="1" applyAlignment="1">
      <alignment horizontal="right"/>
    </xf>
    <xf numFmtId="165" fontId="13" fillId="0" borderId="30" xfId="35" applyNumberFormat="1" applyFont="1" applyFill="1" applyBorder="1" applyAlignment="1">
      <alignment horizontal="right"/>
    </xf>
    <xf numFmtId="164" fontId="13" fillId="0" borderId="0" xfId="35" quotePrefix="1" applyNumberFormat="1" applyFont="1" applyFill="1" applyBorder="1" applyAlignment="1">
      <alignment horizontal="right"/>
    </xf>
    <xf numFmtId="164" fontId="13" fillId="0" borderId="0" xfId="35" applyNumberFormat="1" applyFont="1" applyFill="1" applyBorder="1" applyAlignment="1">
      <alignment horizontal="right"/>
    </xf>
    <xf numFmtId="164" fontId="13" fillId="0" borderId="21" xfId="35" applyNumberFormat="1" applyFont="1" applyFill="1" applyBorder="1" applyAlignment="1">
      <alignment horizontal="right"/>
    </xf>
    <xf numFmtId="165" fontId="13" fillId="0" borderId="0" xfId="35" applyNumberFormat="1" applyFont="1" applyFill="1" applyBorder="1" applyAlignment="1">
      <alignment horizontal="right"/>
    </xf>
    <xf numFmtId="164" fontId="13" fillId="0" borderId="1" xfId="35" quotePrefix="1" applyNumberFormat="1" applyFont="1" applyFill="1" applyBorder="1" applyAlignment="1">
      <alignment horizontal="right"/>
    </xf>
    <xf numFmtId="164" fontId="13" fillId="0" borderId="21" xfId="35" quotePrefix="1" applyNumberFormat="1" applyFont="1" applyFill="1" applyBorder="1" applyAlignment="1">
      <alignment horizontal="right"/>
    </xf>
    <xf numFmtId="164" fontId="13" fillId="0" borderId="20" xfId="35" quotePrefix="1" applyNumberFormat="1" applyFont="1" applyFill="1" applyBorder="1" applyAlignment="1">
      <alignment horizontal="right"/>
    </xf>
    <xf numFmtId="0" fontId="6" fillId="0" borderId="0" xfId="33" applyFont="1" applyFill="1" applyBorder="1"/>
    <xf numFmtId="0" fontId="6" fillId="2" borderId="0" xfId="35" applyFont="1" applyFill="1" applyBorder="1"/>
    <xf numFmtId="0" fontId="7" fillId="2" borderId="0" xfId="35" applyFont="1" applyFill="1" applyBorder="1"/>
    <xf numFmtId="0" fontId="7" fillId="2" borderId="0" xfId="33" applyFont="1" applyFill="1" applyBorder="1"/>
    <xf numFmtId="0" fontId="13" fillId="0" borderId="0" xfId="81" applyFont="1" applyFill="1" applyBorder="1"/>
    <xf numFmtId="164" fontId="13" fillId="3" borderId="1" xfId="35" applyNumberFormat="1" applyFont="1" applyFill="1" applyBorder="1" applyAlignment="1">
      <alignment horizontal="right"/>
    </xf>
    <xf numFmtId="165" fontId="13" fillId="3" borderId="30" xfId="35" applyNumberFormat="1" applyFont="1" applyFill="1" applyBorder="1" applyAlignment="1">
      <alignment horizontal="right"/>
    </xf>
    <xf numFmtId="164" fontId="13" fillId="3" borderId="0" xfId="35" applyNumberFormat="1" applyFont="1" applyFill="1" applyBorder="1" applyAlignment="1">
      <alignment horizontal="right"/>
    </xf>
    <xf numFmtId="164" fontId="13" fillId="3" borderId="0" xfId="35" quotePrefix="1" applyNumberFormat="1" applyFont="1" applyFill="1" applyBorder="1" applyAlignment="1">
      <alignment horizontal="right"/>
    </xf>
    <xf numFmtId="164" fontId="13" fillId="3" borderId="21" xfId="35" applyNumberFormat="1" applyFont="1" applyFill="1" applyBorder="1" applyAlignment="1">
      <alignment horizontal="right"/>
    </xf>
    <xf numFmtId="165" fontId="13" fillId="3" borderId="11" xfId="35" applyNumberFormat="1" applyFont="1" applyFill="1" applyBorder="1" applyAlignment="1">
      <alignment horizontal="right"/>
    </xf>
    <xf numFmtId="164" fontId="13" fillId="3" borderId="5" xfId="35" applyNumberFormat="1" applyFont="1" applyFill="1" applyBorder="1" applyAlignment="1">
      <alignment horizontal="right"/>
    </xf>
    <xf numFmtId="164" fontId="13" fillId="3" borderId="21" xfId="35" quotePrefix="1" applyNumberFormat="1" applyFont="1" applyFill="1" applyBorder="1" applyAlignment="1">
      <alignment horizontal="right"/>
    </xf>
    <xf numFmtId="164" fontId="13" fillId="3" borderId="1" xfId="35" quotePrefix="1" applyNumberFormat="1" applyFont="1" applyFill="1" applyBorder="1" applyAlignment="1">
      <alignment horizontal="right"/>
    </xf>
    <xf numFmtId="165" fontId="13" fillId="0" borderId="30" xfId="35" quotePrefix="1" applyNumberFormat="1" applyFont="1" applyFill="1" applyBorder="1" applyAlignment="1">
      <alignment horizontal="right"/>
    </xf>
    <xf numFmtId="37" fontId="13" fillId="3" borderId="20" xfId="33" applyNumberFormat="1" applyFont="1" applyFill="1" applyBorder="1"/>
    <xf numFmtId="165" fontId="13" fillId="3" borderId="21" xfId="35" applyNumberFormat="1" applyFont="1" applyFill="1" applyBorder="1"/>
    <xf numFmtId="164" fontId="13" fillId="3" borderId="20" xfId="35" applyNumberFormat="1" applyFont="1" applyFill="1" applyBorder="1" applyAlignment="1">
      <alignment horizontal="right"/>
    </xf>
    <xf numFmtId="0" fontId="13" fillId="3" borderId="0" xfId="81" applyFont="1" applyFill="1" applyBorder="1"/>
    <xf numFmtId="164" fontId="13" fillId="3" borderId="20" xfId="35" quotePrefix="1" applyNumberFormat="1" applyFont="1" applyFill="1" applyBorder="1" applyAlignment="1">
      <alignment horizontal="right"/>
    </xf>
    <xf numFmtId="165" fontId="13" fillId="3" borderId="0" xfId="35" applyNumberFormat="1" applyFont="1" applyFill="1" applyBorder="1" applyAlignment="1">
      <alignment horizontal="right"/>
    </xf>
    <xf numFmtId="0" fontId="13" fillId="0" borderId="0" xfId="33" applyFont="1" applyFill="1" applyBorder="1" applyAlignment="1">
      <alignment vertical="center"/>
    </xf>
    <xf numFmtId="165" fontId="13" fillId="3" borderId="0" xfId="35" applyNumberFormat="1" applyFont="1" applyFill="1" applyBorder="1"/>
    <xf numFmtId="165" fontId="13" fillId="0" borderId="0" xfId="35" applyNumberFormat="1" applyFont="1" applyFill="1" applyBorder="1"/>
    <xf numFmtId="1" fontId="12" fillId="0" borderId="2" xfId="34" applyNumberFormat="1" applyFont="1" applyFill="1" applyBorder="1" applyAlignment="1">
      <alignment wrapText="1"/>
    </xf>
    <xf numFmtId="37" fontId="13" fillId="0" borderId="0" xfId="33" applyNumberFormat="1" applyFont="1" applyFill="1" applyBorder="1"/>
    <xf numFmtId="0" fontId="13" fillId="4" borderId="2" xfId="81" applyFont="1" applyFill="1" applyBorder="1"/>
    <xf numFmtId="164" fontId="13" fillId="4" borderId="27" xfId="35" quotePrefix="1" applyNumberFormat="1" applyFont="1" applyFill="1" applyBorder="1" applyAlignment="1">
      <alignment horizontal="right"/>
    </xf>
    <xf numFmtId="164" fontId="13" fillId="4" borderId="24" xfId="35" quotePrefix="1" applyNumberFormat="1" applyFont="1" applyFill="1" applyBorder="1" applyAlignment="1">
      <alignment horizontal="right"/>
    </xf>
    <xf numFmtId="165" fontId="13" fillId="4" borderId="31" xfId="35" applyNumberFormat="1" applyFont="1" applyFill="1" applyBorder="1" applyAlignment="1">
      <alignment horizontal="right"/>
    </xf>
    <xf numFmtId="164" fontId="13" fillId="4" borderId="2" xfId="35" applyNumberFormat="1" applyFont="1" applyFill="1" applyBorder="1" applyAlignment="1">
      <alignment horizontal="right"/>
    </xf>
    <xf numFmtId="164" fontId="13" fillId="4" borderId="2" xfId="35" quotePrefix="1" applyNumberFormat="1" applyFont="1" applyFill="1" applyBorder="1" applyAlignment="1">
      <alignment horizontal="right"/>
    </xf>
    <xf numFmtId="164" fontId="13" fillId="4" borderId="28" xfId="35" quotePrefix="1" applyNumberFormat="1" applyFont="1" applyFill="1" applyBorder="1" applyAlignment="1">
      <alignment horizontal="right"/>
    </xf>
    <xf numFmtId="165" fontId="13" fillId="4" borderId="22" xfId="35" applyNumberFormat="1" applyFont="1" applyFill="1" applyBorder="1" applyAlignment="1">
      <alignment horizontal="right"/>
    </xf>
    <xf numFmtId="164" fontId="13" fillId="4" borderId="24" xfId="35" applyNumberFormat="1" applyFont="1" applyFill="1" applyBorder="1" applyAlignment="1">
      <alignment horizontal="right"/>
    </xf>
    <xf numFmtId="165" fontId="13" fillId="4" borderId="2" xfId="35" applyNumberFormat="1" applyFont="1" applyFill="1" applyBorder="1" applyAlignment="1">
      <alignment horizontal="right"/>
    </xf>
    <xf numFmtId="37" fontId="13" fillId="4" borderId="27" xfId="33" applyNumberFormat="1" applyFont="1" applyFill="1" applyBorder="1"/>
    <xf numFmtId="165" fontId="13" fillId="4" borderId="28" xfId="35" applyNumberFormat="1" applyFont="1" applyFill="1" applyBorder="1"/>
    <xf numFmtId="165" fontId="13" fillId="4" borderId="2" xfId="35" applyNumberFormat="1" applyFont="1" applyFill="1" applyBorder="1"/>
    <xf numFmtId="0" fontId="12" fillId="3" borderId="29" xfId="34" applyFont="1" applyFill="1" applyBorder="1" applyAlignment="1">
      <alignment horizontal="left" vertical="center"/>
    </xf>
    <xf numFmtId="164" fontId="6" fillId="0" borderId="0" xfId="35" applyNumberFormat="1" applyFont="1"/>
    <xf numFmtId="0" fontId="13" fillId="0" borderId="0" xfId="81" quotePrefix="1" applyFont="1" applyFill="1" applyBorder="1"/>
    <xf numFmtId="1" fontId="12" fillId="0" borderId="21" xfId="34" applyNumberFormat="1" applyFont="1" applyFill="1" applyBorder="1" applyAlignment="1">
      <alignment horizontal="center" wrapText="1"/>
    </xf>
    <xf numFmtId="1" fontId="12" fillId="0" borderId="0" xfId="34" applyNumberFormat="1" applyFont="1" applyFill="1" applyBorder="1" applyAlignment="1">
      <alignment horizontal="center" wrapText="1"/>
    </xf>
    <xf numFmtId="0" fontId="17" fillId="0" borderId="0" xfId="36" applyFont="1" applyAlignment="1">
      <alignment wrapText="1"/>
    </xf>
    <xf numFmtId="0" fontId="12" fillId="0" borderId="3" xfId="34" applyFont="1" applyFill="1" applyBorder="1" applyAlignment="1">
      <alignment horizontal="left"/>
    </xf>
    <xf numFmtId="0" fontId="12" fillId="0" borderId="11" xfId="34" applyFont="1" applyFill="1" applyBorder="1" applyAlignment="1">
      <alignment horizontal="left"/>
    </xf>
    <xf numFmtId="1" fontId="12" fillId="0" borderId="4" xfId="34" applyNumberFormat="1" applyFont="1" applyFill="1" applyBorder="1" applyAlignment="1">
      <alignment horizontal="center" wrapText="1"/>
    </xf>
    <xf numFmtId="1" fontId="12" fillId="0" borderId="12" xfId="34" applyNumberFormat="1" applyFont="1" applyFill="1" applyBorder="1" applyAlignment="1">
      <alignment horizontal="center" wrapText="1"/>
    </xf>
    <xf numFmtId="1" fontId="12" fillId="0" borderId="5" xfId="34" applyNumberFormat="1" applyFont="1" applyFill="1" applyBorder="1" applyAlignment="1">
      <alignment horizontal="center" vertical="center" wrapText="1"/>
    </xf>
    <xf numFmtId="1" fontId="12" fillId="0" borderId="3" xfId="34" applyNumberFormat="1" applyFont="1" applyFill="1" applyBorder="1" applyAlignment="1">
      <alignment horizontal="center" vertical="center" wrapText="1"/>
    </xf>
    <xf numFmtId="1" fontId="12" fillId="0" borderId="13" xfId="34" applyNumberFormat="1" applyFont="1" applyFill="1" applyBorder="1" applyAlignment="1">
      <alignment horizontal="center" vertical="center" wrapText="1"/>
    </xf>
    <xf numFmtId="1" fontId="12" fillId="0" borderId="14" xfId="34" applyNumberFormat="1" applyFont="1" applyFill="1" applyBorder="1" applyAlignment="1">
      <alignment horizontal="center" vertical="center" wrapText="1"/>
    </xf>
    <xf numFmtId="1" fontId="12" fillId="0" borderId="6" xfId="34" applyNumberFormat="1" applyFont="1" applyFill="1" applyBorder="1" applyAlignment="1">
      <alignment horizontal="center" vertical="center"/>
    </xf>
    <xf numFmtId="1" fontId="12" fillId="0" borderId="7" xfId="34" applyNumberFormat="1" applyFont="1" applyFill="1" applyBorder="1" applyAlignment="1">
      <alignment horizontal="center" vertical="center"/>
    </xf>
    <xf numFmtId="1" fontId="12" fillId="0" borderId="8" xfId="34" applyNumberFormat="1" applyFont="1" applyFill="1" applyBorder="1" applyAlignment="1">
      <alignment horizontal="center" vertical="center"/>
    </xf>
    <xf numFmtId="1" fontId="12" fillId="0" borderId="9" xfId="34" applyNumberFormat="1" applyFont="1" applyFill="1" applyBorder="1" applyAlignment="1">
      <alignment horizontal="center" wrapText="1"/>
    </xf>
    <xf numFmtId="1" fontId="12" fillId="0" borderId="20" xfId="34" applyNumberFormat="1" applyFont="1" applyFill="1" applyBorder="1" applyAlignment="1">
      <alignment horizontal="center" wrapText="1"/>
    </xf>
    <xf numFmtId="1" fontId="12" fillId="0" borderId="15" xfId="34" applyNumberFormat="1" applyFont="1" applyFill="1" applyBorder="1" applyAlignment="1">
      <alignment horizontal="center" wrapText="1"/>
    </xf>
    <xf numFmtId="1" fontId="12" fillId="0" borderId="16" xfId="34" applyNumberFormat="1" applyFont="1" applyFill="1" applyBorder="1" applyAlignment="1">
      <alignment horizontal="center" wrapText="1"/>
    </xf>
    <xf numFmtId="1" fontId="12" fillId="0" borderId="17" xfId="34" applyNumberFormat="1" applyFont="1" applyFill="1" applyBorder="1" applyAlignment="1">
      <alignment horizontal="center" wrapText="1"/>
    </xf>
    <xf numFmtId="1" fontId="12" fillId="0" borderId="18" xfId="34" applyNumberFormat="1" applyFont="1" applyFill="1" applyBorder="1" applyAlignment="1">
      <alignment horizontal="center" wrapText="1"/>
    </xf>
    <xf numFmtId="1" fontId="12" fillId="0" borderId="19" xfId="34" applyNumberFormat="1" applyFont="1" applyFill="1" applyBorder="1" applyAlignment="1">
      <alignment horizontal="center" wrapText="1"/>
    </xf>
    <xf numFmtId="1" fontId="12" fillId="0" borderId="10" xfId="34" applyNumberFormat="1" applyFont="1" applyFill="1" applyBorder="1" applyAlignment="1">
      <alignment horizontal="center" wrapText="1"/>
    </xf>
    <xf numFmtId="1" fontId="12" fillId="0" borderId="29" xfId="34" applyNumberFormat="1" applyFont="1" applyFill="1" applyBorder="1" applyAlignment="1">
      <alignment horizontal="center" wrapText="1"/>
    </xf>
    <xf numFmtId="1" fontId="15" fillId="0" borderId="6" xfId="34" applyNumberFormat="1" applyFont="1" applyFill="1" applyBorder="1" applyAlignment="1">
      <alignment horizontal="center" vertical="center"/>
    </xf>
  </cellXfs>
  <cellStyles count="8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Normal" xfId="0" builtinId="0"/>
    <cellStyle name="Normal 2 2" xfId="33" xr:uid="{00000000-0005-0000-0000-00004D000000}"/>
    <cellStyle name="Normal 3" xfId="35" xr:uid="{00000000-0005-0000-0000-00004E000000}"/>
    <cellStyle name="Normal 6" xfId="34" xr:uid="{00000000-0005-0000-0000-00004F000000}"/>
    <cellStyle name="Normal 9" xfId="36" xr:uid="{00000000-0005-0000-0000-000050000000}"/>
    <cellStyle name="Normal 9 2" xfId="81" xr:uid="{00000000-0005-0000-0000-00005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A70"/>
  <sheetViews>
    <sheetView showGridLines="0" tabSelected="1" zoomScale="70" zoomScaleNormal="70" workbookViewId="0"/>
  </sheetViews>
  <sheetFormatPr defaultColWidth="10.28515625" defaultRowHeight="15" customHeight="1" x14ac:dyDescent="0.2"/>
  <cols>
    <col min="1" max="1" width="8.28515625" style="34" customWidth="1"/>
    <col min="2" max="2" width="49.7109375" style="6" customWidth="1"/>
    <col min="3" max="21" width="12.7109375" style="6" customWidth="1"/>
    <col min="22" max="22" width="12.7109375" style="5" customWidth="1"/>
    <col min="23" max="23" width="12.7109375" style="35" customWidth="1"/>
    <col min="24" max="25" width="12.7109375" style="6" customWidth="1"/>
    <col min="26" max="26" width="1.7109375" style="6" customWidth="1"/>
    <col min="27" max="27" width="12.7109375" style="36" customWidth="1"/>
    <col min="28" max="16384" width="10.28515625" style="36"/>
  </cols>
  <sheetData>
    <row r="1" spans="1:26" s="6" customFormat="1" ht="15" customHeight="1" x14ac:dyDescent="0.2">
      <c r="A1" s="88">
        <f>D7+F7+H7+J7+L7+N7+P7</f>
        <v>52300</v>
      </c>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25">
      <c r="A2" s="7"/>
      <c r="B2" s="92" t="str">
        <f>CONCATENATE("Number and percentage of public school students with and without disabilities receiving ",LOWER(A7), " by race/ethnicity, disability status, and English proficiency, by state: School Year 2017-18")</f>
        <v>Number and percentage of public school students with and without disabilities receiving school-related arrests by race/ethnicity, disability status, and English proficiency, by state: School Year 2017-18</v>
      </c>
      <c r="C2" s="92"/>
      <c r="D2" s="92"/>
      <c r="E2" s="92"/>
      <c r="F2" s="92"/>
      <c r="G2" s="92"/>
      <c r="H2" s="92"/>
      <c r="I2" s="92"/>
      <c r="J2" s="92"/>
      <c r="K2" s="92"/>
      <c r="L2" s="92"/>
      <c r="M2" s="92"/>
      <c r="N2" s="92"/>
      <c r="O2" s="92"/>
      <c r="P2" s="92"/>
      <c r="Q2" s="92"/>
      <c r="R2" s="92"/>
      <c r="S2" s="92"/>
      <c r="T2" s="92"/>
      <c r="U2" s="92"/>
      <c r="V2" s="92"/>
      <c r="W2" s="92"/>
    </row>
    <row r="3" spans="1:26"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5.15" customHeight="1" x14ac:dyDescent="0.2">
      <c r="A4" s="11"/>
      <c r="B4" s="93" t="s">
        <v>0</v>
      </c>
      <c r="C4" s="95" t="s">
        <v>68</v>
      </c>
      <c r="D4" s="101" t="s">
        <v>79</v>
      </c>
      <c r="E4" s="102"/>
      <c r="F4" s="102"/>
      <c r="G4" s="102"/>
      <c r="H4" s="102"/>
      <c r="I4" s="102"/>
      <c r="J4" s="102"/>
      <c r="K4" s="102"/>
      <c r="L4" s="102"/>
      <c r="M4" s="102"/>
      <c r="N4" s="102"/>
      <c r="O4" s="102"/>
      <c r="P4" s="102"/>
      <c r="Q4" s="103"/>
      <c r="R4" s="97" t="s">
        <v>3</v>
      </c>
      <c r="S4" s="98"/>
      <c r="T4" s="97" t="s">
        <v>2</v>
      </c>
      <c r="U4" s="98"/>
      <c r="V4" s="97" t="s">
        <v>69</v>
      </c>
      <c r="W4" s="98"/>
      <c r="X4" s="104" t="s">
        <v>67</v>
      </c>
      <c r="Y4" s="90" t="s">
        <v>4</v>
      </c>
      <c r="Z4" s="91"/>
    </row>
    <row r="5" spans="1:26" s="12" customFormat="1" ht="25.15" customHeight="1" x14ac:dyDescent="0.2">
      <c r="A5" s="11"/>
      <c r="B5" s="94"/>
      <c r="C5" s="96"/>
      <c r="D5" s="106" t="s">
        <v>5</v>
      </c>
      <c r="E5" s="107"/>
      <c r="F5" s="108" t="s">
        <v>6</v>
      </c>
      <c r="G5" s="107"/>
      <c r="H5" s="109" t="s">
        <v>7</v>
      </c>
      <c r="I5" s="107"/>
      <c r="J5" s="109" t="s">
        <v>8</v>
      </c>
      <c r="K5" s="107"/>
      <c r="L5" s="109" t="s">
        <v>9</v>
      </c>
      <c r="M5" s="107"/>
      <c r="N5" s="109" t="s">
        <v>10</v>
      </c>
      <c r="O5" s="107"/>
      <c r="P5" s="109" t="s">
        <v>11</v>
      </c>
      <c r="Q5" s="110"/>
      <c r="R5" s="99"/>
      <c r="S5" s="100"/>
      <c r="T5" s="99"/>
      <c r="U5" s="100"/>
      <c r="V5" s="99"/>
      <c r="W5" s="100"/>
      <c r="X5" s="105"/>
      <c r="Y5" s="90"/>
      <c r="Z5" s="91"/>
    </row>
    <row r="6" spans="1:26" s="12" customFormat="1" ht="15" customHeight="1" thickBot="1" x14ac:dyDescent="0.25">
      <c r="A6" s="11"/>
      <c r="B6" s="13"/>
      <c r="C6" s="14"/>
      <c r="D6" s="15" t="s">
        <v>12</v>
      </c>
      <c r="E6" s="17" t="s">
        <v>14</v>
      </c>
      <c r="F6" s="18" t="s">
        <v>12</v>
      </c>
      <c r="G6" s="17" t="s">
        <v>14</v>
      </c>
      <c r="H6" s="18" t="s">
        <v>12</v>
      </c>
      <c r="I6" s="17" t="s">
        <v>14</v>
      </c>
      <c r="J6" s="18" t="s">
        <v>12</v>
      </c>
      <c r="K6" s="17" t="s">
        <v>14</v>
      </c>
      <c r="L6" s="18" t="s">
        <v>12</v>
      </c>
      <c r="M6" s="17" t="s">
        <v>14</v>
      </c>
      <c r="N6" s="18" t="s">
        <v>12</v>
      </c>
      <c r="O6" s="17" t="s">
        <v>14</v>
      </c>
      <c r="P6" s="18" t="s">
        <v>12</v>
      </c>
      <c r="Q6" s="19" t="s">
        <v>14</v>
      </c>
      <c r="R6" s="15" t="s">
        <v>12</v>
      </c>
      <c r="S6" s="16" t="s">
        <v>13</v>
      </c>
      <c r="T6" s="15" t="s">
        <v>12</v>
      </c>
      <c r="U6" s="16" t="s">
        <v>13</v>
      </c>
      <c r="V6" s="18" t="s">
        <v>12</v>
      </c>
      <c r="W6" s="16" t="s">
        <v>13</v>
      </c>
      <c r="X6" s="20"/>
      <c r="Y6" s="21"/>
      <c r="Z6" s="72"/>
    </row>
    <row r="7" spans="1:26" s="24" customFormat="1" ht="15" customHeight="1" x14ac:dyDescent="0.2">
      <c r="A7" s="22" t="s">
        <v>15</v>
      </c>
      <c r="B7" s="87" t="s">
        <v>75</v>
      </c>
      <c r="C7" s="65">
        <v>54321</v>
      </c>
      <c r="D7" s="53">
        <v>845</v>
      </c>
      <c r="E7" s="54">
        <v>1.6160000000000001</v>
      </c>
      <c r="F7" s="55">
        <v>605</v>
      </c>
      <c r="G7" s="54">
        <v>1.1568000000000001</v>
      </c>
      <c r="H7" s="55">
        <v>13826</v>
      </c>
      <c r="I7" s="54">
        <v>26.4359</v>
      </c>
      <c r="J7" s="55">
        <v>16537</v>
      </c>
      <c r="K7" s="54">
        <v>31.619499999999999</v>
      </c>
      <c r="L7" s="55">
        <v>18004</v>
      </c>
      <c r="M7" s="54">
        <v>34.424500000000002</v>
      </c>
      <c r="N7" s="56">
        <v>490</v>
      </c>
      <c r="O7" s="54">
        <v>0.93689999999999996</v>
      </c>
      <c r="P7" s="57">
        <v>1993</v>
      </c>
      <c r="Q7" s="58">
        <v>3.8107000000000002</v>
      </c>
      <c r="R7" s="59">
        <v>13996</v>
      </c>
      <c r="S7" s="68">
        <v>25.7654</v>
      </c>
      <c r="T7" s="59">
        <v>2021</v>
      </c>
      <c r="U7" s="58">
        <v>3.7204799999999998</v>
      </c>
      <c r="V7" s="59">
        <v>4063</v>
      </c>
      <c r="W7" s="58">
        <v>7.4795999999999996</v>
      </c>
      <c r="X7" s="63">
        <v>97632</v>
      </c>
      <c r="Y7" s="64">
        <v>99.376999999999995</v>
      </c>
      <c r="Z7" s="70"/>
    </row>
    <row r="8" spans="1:26" s="24" customFormat="1" ht="15" customHeight="1" x14ac:dyDescent="0.2">
      <c r="A8" s="22" t="s">
        <v>1</v>
      </c>
      <c r="B8" s="52" t="s">
        <v>17</v>
      </c>
      <c r="C8" s="37">
        <v>852</v>
      </c>
      <c r="D8" s="38">
        <v>10</v>
      </c>
      <c r="E8" s="40">
        <v>1.179</v>
      </c>
      <c r="F8" s="42">
        <v>0</v>
      </c>
      <c r="G8" s="40">
        <v>0</v>
      </c>
      <c r="H8" s="41">
        <v>23</v>
      </c>
      <c r="I8" s="40">
        <v>2.7122999999999999</v>
      </c>
      <c r="J8" s="42">
        <v>544</v>
      </c>
      <c r="K8" s="40">
        <v>64.150899999999993</v>
      </c>
      <c r="L8" s="42">
        <v>262</v>
      </c>
      <c r="M8" s="40">
        <v>30.8962</v>
      </c>
      <c r="N8" s="42">
        <v>0</v>
      </c>
      <c r="O8" s="40">
        <v>0</v>
      </c>
      <c r="P8" s="46">
        <v>9</v>
      </c>
      <c r="Q8" s="39">
        <v>1.0612999999999999</v>
      </c>
      <c r="R8" s="45">
        <v>286</v>
      </c>
      <c r="S8" s="44">
        <v>33.568100000000001</v>
      </c>
      <c r="T8" s="38">
        <v>4</v>
      </c>
      <c r="U8" s="39">
        <v>0.46948000000000001</v>
      </c>
      <c r="V8" s="38">
        <v>16</v>
      </c>
      <c r="W8" s="39">
        <v>1.8778999999999999</v>
      </c>
      <c r="X8" s="25">
        <v>1390</v>
      </c>
      <c r="Y8" s="26">
        <v>100</v>
      </c>
      <c r="Z8" s="71"/>
    </row>
    <row r="9" spans="1:26" s="24" customFormat="1" ht="15" customHeight="1" x14ac:dyDescent="0.2">
      <c r="A9" s="22" t="s">
        <v>1</v>
      </c>
      <c r="B9" s="66" t="s">
        <v>16</v>
      </c>
      <c r="C9" s="65">
        <v>8</v>
      </c>
      <c r="D9" s="53">
        <v>8</v>
      </c>
      <c r="E9" s="54">
        <v>100</v>
      </c>
      <c r="F9" s="55">
        <v>0</v>
      </c>
      <c r="G9" s="54">
        <v>0</v>
      </c>
      <c r="H9" s="55">
        <v>0</v>
      </c>
      <c r="I9" s="54">
        <v>0</v>
      </c>
      <c r="J9" s="56">
        <v>0</v>
      </c>
      <c r="K9" s="54">
        <v>0</v>
      </c>
      <c r="L9" s="56">
        <v>0</v>
      </c>
      <c r="M9" s="54">
        <v>0</v>
      </c>
      <c r="N9" s="55">
        <v>0</v>
      </c>
      <c r="O9" s="54">
        <v>0</v>
      </c>
      <c r="P9" s="60">
        <v>0</v>
      </c>
      <c r="Q9" s="58">
        <v>0</v>
      </c>
      <c r="R9" s="61">
        <v>2</v>
      </c>
      <c r="S9" s="68">
        <v>25</v>
      </c>
      <c r="T9" s="61">
        <v>0</v>
      </c>
      <c r="U9" s="58">
        <v>0</v>
      </c>
      <c r="V9" s="61">
        <v>3</v>
      </c>
      <c r="W9" s="58">
        <v>37.5</v>
      </c>
      <c r="X9" s="63">
        <v>506</v>
      </c>
      <c r="Y9" s="64">
        <v>100</v>
      </c>
      <c r="Z9" s="70"/>
    </row>
    <row r="10" spans="1:26" s="24" customFormat="1" ht="15" customHeight="1" x14ac:dyDescent="0.2">
      <c r="A10" s="22" t="s">
        <v>1</v>
      </c>
      <c r="B10" s="52" t="s">
        <v>19</v>
      </c>
      <c r="C10" s="37">
        <v>1400</v>
      </c>
      <c r="D10" s="45">
        <v>168</v>
      </c>
      <c r="E10" s="40">
        <v>12.069000000000001</v>
      </c>
      <c r="F10" s="42">
        <v>7</v>
      </c>
      <c r="G10" s="40">
        <v>0.50290000000000001</v>
      </c>
      <c r="H10" s="41">
        <v>690</v>
      </c>
      <c r="I10" s="40">
        <v>49.569000000000003</v>
      </c>
      <c r="J10" s="42">
        <v>100</v>
      </c>
      <c r="K10" s="40">
        <v>7.1839000000000004</v>
      </c>
      <c r="L10" s="41">
        <v>386</v>
      </c>
      <c r="M10" s="40">
        <v>27.729900000000001</v>
      </c>
      <c r="N10" s="41">
        <v>2</v>
      </c>
      <c r="O10" s="40">
        <v>0.14369999999999999</v>
      </c>
      <c r="P10" s="43">
        <v>39</v>
      </c>
      <c r="Q10" s="39">
        <v>2.8016999999999999</v>
      </c>
      <c r="R10" s="45">
        <v>215</v>
      </c>
      <c r="S10" s="44">
        <v>15.357100000000001</v>
      </c>
      <c r="T10" s="45">
        <v>8</v>
      </c>
      <c r="U10" s="39">
        <v>0.57142999999999999</v>
      </c>
      <c r="V10" s="45">
        <v>47</v>
      </c>
      <c r="W10" s="39">
        <v>3.3571</v>
      </c>
      <c r="X10" s="25">
        <v>2000</v>
      </c>
      <c r="Y10" s="26">
        <v>99.7</v>
      </c>
      <c r="Z10" s="71"/>
    </row>
    <row r="11" spans="1:26" s="24" customFormat="1" ht="15" customHeight="1" x14ac:dyDescent="0.2">
      <c r="A11" s="22" t="s">
        <v>1</v>
      </c>
      <c r="B11" s="66" t="s">
        <v>18</v>
      </c>
      <c r="C11" s="65">
        <v>381</v>
      </c>
      <c r="D11" s="53">
        <v>5</v>
      </c>
      <c r="E11" s="54">
        <v>1.3620000000000001</v>
      </c>
      <c r="F11" s="56">
        <v>0</v>
      </c>
      <c r="G11" s="54">
        <v>0</v>
      </c>
      <c r="H11" s="55">
        <v>38</v>
      </c>
      <c r="I11" s="54">
        <v>10.354200000000001</v>
      </c>
      <c r="J11" s="55">
        <v>82</v>
      </c>
      <c r="K11" s="54">
        <v>22.343299999999999</v>
      </c>
      <c r="L11" s="55">
        <v>233</v>
      </c>
      <c r="M11" s="54">
        <v>63.487699999999997</v>
      </c>
      <c r="N11" s="55">
        <v>0</v>
      </c>
      <c r="O11" s="54">
        <v>0</v>
      </c>
      <c r="P11" s="60">
        <v>9</v>
      </c>
      <c r="Q11" s="58">
        <v>2.4523000000000001</v>
      </c>
      <c r="R11" s="53">
        <v>85</v>
      </c>
      <c r="S11" s="68">
        <v>22.309699999999999</v>
      </c>
      <c r="T11" s="61">
        <v>14</v>
      </c>
      <c r="U11" s="58">
        <v>3.6745399999999999</v>
      </c>
      <c r="V11" s="61">
        <v>16</v>
      </c>
      <c r="W11" s="58">
        <v>4.1994999999999996</v>
      </c>
      <c r="X11" s="63">
        <v>1088</v>
      </c>
      <c r="Y11" s="64">
        <v>100</v>
      </c>
      <c r="Z11" s="70"/>
    </row>
    <row r="12" spans="1:26" s="24" customFormat="1" ht="15" customHeight="1" x14ac:dyDescent="0.2">
      <c r="A12" s="22" t="s">
        <v>1</v>
      </c>
      <c r="B12" s="52" t="s">
        <v>20</v>
      </c>
      <c r="C12" s="37">
        <v>2188</v>
      </c>
      <c r="D12" s="38">
        <v>22</v>
      </c>
      <c r="E12" s="40">
        <v>1.0229999999999999</v>
      </c>
      <c r="F12" s="41">
        <v>92</v>
      </c>
      <c r="G12" s="40">
        <v>4.2770999999999999</v>
      </c>
      <c r="H12" s="42">
        <v>1248</v>
      </c>
      <c r="I12" s="40">
        <v>58.019500000000001</v>
      </c>
      <c r="J12" s="42">
        <v>317</v>
      </c>
      <c r="K12" s="40">
        <v>14.737299999999999</v>
      </c>
      <c r="L12" s="42">
        <v>377</v>
      </c>
      <c r="M12" s="40">
        <v>17.526700000000002</v>
      </c>
      <c r="N12" s="41">
        <v>12</v>
      </c>
      <c r="O12" s="40">
        <v>0.55789999999999995</v>
      </c>
      <c r="P12" s="46">
        <v>83</v>
      </c>
      <c r="Q12" s="39">
        <v>3.8586999999999998</v>
      </c>
      <c r="R12" s="38">
        <v>561</v>
      </c>
      <c r="S12" s="44">
        <v>25.639900000000001</v>
      </c>
      <c r="T12" s="45">
        <v>37</v>
      </c>
      <c r="U12" s="39">
        <v>1.6910400000000001</v>
      </c>
      <c r="V12" s="45">
        <v>326</v>
      </c>
      <c r="W12" s="39">
        <v>14.8995</v>
      </c>
      <c r="X12" s="25">
        <v>10121</v>
      </c>
      <c r="Y12" s="26">
        <v>99.664000000000001</v>
      </c>
      <c r="Z12" s="71"/>
    </row>
    <row r="13" spans="1:26" s="24" customFormat="1" ht="15" customHeight="1" x14ac:dyDescent="0.2">
      <c r="A13" s="22" t="s">
        <v>1</v>
      </c>
      <c r="B13" s="66" t="s">
        <v>21</v>
      </c>
      <c r="C13" s="65">
        <v>190</v>
      </c>
      <c r="D13" s="53">
        <v>1</v>
      </c>
      <c r="E13" s="54">
        <v>0.55200000000000005</v>
      </c>
      <c r="F13" s="56">
        <v>0</v>
      </c>
      <c r="G13" s="54">
        <v>0</v>
      </c>
      <c r="H13" s="55">
        <v>75</v>
      </c>
      <c r="I13" s="54">
        <v>41.436500000000002</v>
      </c>
      <c r="J13" s="56">
        <v>20</v>
      </c>
      <c r="K13" s="54">
        <v>11.0497</v>
      </c>
      <c r="L13" s="55">
        <v>78</v>
      </c>
      <c r="M13" s="54">
        <v>43.093899999999998</v>
      </c>
      <c r="N13" s="55">
        <v>1</v>
      </c>
      <c r="O13" s="54">
        <v>0.55249999999999999</v>
      </c>
      <c r="P13" s="57">
        <v>6</v>
      </c>
      <c r="Q13" s="58">
        <v>3.3149000000000002</v>
      </c>
      <c r="R13" s="61">
        <v>50</v>
      </c>
      <c r="S13" s="68">
        <v>26.315799999999999</v>
      </c>
      <c r="T13" s="53">
        <v>9</v>
      </c>
      <c r="U13" s="58">
        <v>4.7368399999999999</v>
      </c>
      <c r="V13" s="53">
        <v>19</v>
      </c>
      <c r="W13" s="58">
        <v>10</v>
      </c>
      <c r="X13" s="63">
        <v>1908</v>
      </c>
      <c r="Y13" s="64">
        <v>100</v>
      </c>
      <c r="Z13" s="70"/>
    </row>
    <row r="14" spans="1:26" s="24" customFormat="1" ht="15" customHeight="1" x14ac:dyDescent="0.2">
      <c r="A14" s="22" t="s">
        <v>1</v>
      </c>
      <c r="B14" s="52" t="s">
        <v>22</v>
      </c>
      <c r="C14" s="47">
        <v>1599</v>
      </c>
      <c r="D14" s="38">
        <v>5</v>
      </c>
      <c r="E14" s="40">
        <v>0.33100000000000002</v>
      </c>
      <c r="F14" s="42">
        <v>13</v>
      </c>
      <c r="G14" s="40">
        <v>0.85980000000000001</v>
      </c>
      <c r="H14" s="41">
        <v>549</v>
      </c>
      <c r="I14" s="40">
        <v>36.3095</v>
      </c>
      <c r="J14" s="41">
        <v>440</v>
      </c>
      <c r="K14" s="40">
        <v>29.1005</v>
      </c>
      <c r="L14" s="41">
        <v>448</v>
      </c>
      <c r="M14" s="40">
        <v>29.6296</v>
      </c>
      <c r="N14" s="42">
        <v>1</v>
      </c>
      <c r="O14" s="40">
        <v>6.6100000000000006E-2</v>
      </c>
      <c r="P14" s="43">
        <v>56</v>
      </c>
      <c r="Q14" s="39">
        <v>3.7037</v>
      </c>
      <c r="R14" s="38">
        <v>601</v>
      </c>
      <c r="S14" s="44">
        <v>37.585999999999999</v>
      </c>
      <c r="T14" s="45">
        <v>87</v>
      </c>
      <c r="U14" s="39">
        <v>5.4409000000000001</v>
      </c>
      <c r="V14" s="45">
        <v>122</v>
      </c>
      <c r="W14" s="39">
        <v>7.6298000000000004</v>
      </c>
      <c r="X14" s="25">
        <v>1214</v>
      </c>
      <c r="Y14" s="26">
        <v>100</v>
      </c>
      <c r="Z14" s="71"/>
    </row>
    <row r="15" spans="1:26" s="24" customFormat="1" ht="15" customHeight="1" x14ac:dyDescent="0.2">
      <c r="A15" s="22" t="s">
        <v>1</v>
      </c>
      <c r="B15" s="66" t="s">
        <v>24</v>
      </c>
      <c r="C15" s="67">
        <v>221</v>
      </c>
      <c r="D15" s="53">
        <v>1</v>
      </c>
      <c r="E15" s="54">
        <v>0.46700000000000003</v>
      </c>
      <c r="F15" s="55">
        <v>2</v>
      </c>
      <c r="G15" s="54">
        <v>0.93459999999999999</v>
      </c>
      <c r="H15" s="55">
        <v>28</v>
      </c>
      <c r="I15" s="54">
        <v>13.084099999999999</v>
      </c>
      <c r="J15" s="56">
        <v>139</v>
      </c>
      <c r="K15" s="54">
        <v>64.953299999999999</v>
      </c>
      <c r="L15" s="55">
        <v>35</v>
      </c>
      <c r="M15" s="54">
        <v>16.3551</v>
      </c>
      <c r="N15" s="56">
        <v>0</v>
      </c>
      <c r="O15" s="54">
        <v>0</v>
      </c>
      <c r="P15" s="57">
        <v>9</v>
      </c>
      <c r="Q15" s="58">
        <v>4.2055999999999996</v>
      </c>
      <c r="R15" s="53">
        <v>84</v>
      </c>
      <c r="S15" s="68">
        <v>38.009</v>
      </c>
      <c r="T15" s="61">
        <v>7</v>
      </c>
      <c r="U15" s="58">
        <v>3.1674199999999999</v>
      </c>
      <c r="V15" s="61">
        <v>10</v>
      </c>
      <c r="W15" s="58">
        <v>4.5248999999999997</v>
      </c>
      <c r="X15" s="63">
        <v>231</v>
      </c>
      <c r="Y15" s="64">
        <v>100</v>
      </c>
      <c r="Z15" s="70"/>
    </row>
    <row r="16" spans="1:26" s="24" customFormat="1" ht="15" customHeight="1" x14ac:dyDescent="0.2">
      <c r="A16" s="22" t="s">
        <v>1</v>
      </c>
      <c r="B16" s="52" t="s">
        <v>23</v>
      </c>
      <c r="C16" s="47">
        <v>39</v>
      </c>
      <c r="D16" s="45">
        <v>0</v>
      </c>
      <c r="E16" s="40">
        <v>0</v>
      </c>
      <c r="F16" s="41">
        <v>0</v>
      </c>
      <c r="G16" s="40">
        <v>0</v>
      </c>
      <c r="H16" s="42">
        <v>2</v>
      </c>
      <c r="I16" s="40">
        <v>5.4054000000000002</v>
      </c>
      <c r="J16" s="41">
        <v>35</v>
      </c>
      <c r="K16" s="40">
        <v>94.5946</v>
      </c>
      <c r="L16" s="42">
        <v>0</v>
      </c>
      <c r="M16" s="40">
        <v>0</v>
      </c>
      <c r="N16" s="41">
        <v>0</v>
      </c>
      <c r="O16" s="40">
        <v>0</v>
      </c>
      <c r="P16" s="43">
        <v>0</v>
      </c>
      <c r="Q16" s="39">
        <v>0</v>
      </c>
      <c r="R16" s="38">
        <v>14</v>
      </c>
      <c r="S16" s="44">
        <v>35.897399999999998</v>
      </c>
      <c r="T16" s="38">
        <v>2</v>
      </c>
      <c r="U16" s="39">
        <v>5.1282100000000002</v>
      </c>
      <c r="V16" s="38">
        <v>2</v>
      </c>
      <c r="W16" s="39">
        <v>5.1281999999999996</v>
      </c>
      <c r="X16" s="25">
        <v>228</v>
      </c>
      <c r="Y16" s="26">
        <v>100</v>
      </c>
      <c r="Z16" s="71"/>
    </row>
    <row r="17" spans="1:26" s="24" customFormat="1" ht="15" customHeight="1" x14ac:dyDescent="0.2">
      <c r="A17" s="22" t="s">
        <v>1</v>
      </c>
      <c r="B17" s="66" t="s">
        <v>25</v>
      </c>
      <c r="C17" s="65">
        <v>2414</v>
      </c>
      <c r="D17" s="53">
        <v>3</v>
      </c>
      <c r="E17" s="54">
        <v>0.13400000000000001</v>
      </c>
      <c r="F17" s="56">
        <v>7</v>
      </c>
      <c r="G17" s="54">
        <v>0.3125</v>
      </c>
      <c r="H17" s="55">
        <v>439</v>
      </c>
      <c r="I17" s="54">
        <v>19.598199999999999</v>
      </c>
      <c r="J17" s="56">
        <v>1089</v>
      </c>
      <c r="K17" s="54">
        <v>48.616100000000003</v>
      </c>
      <c r="L17" s="56">
        <v>603</v>
      </c>
      <c r="M17" s="54">
        <v>26.919599999999999</v>
      </c>
      <c r="N17" s="56">
        <v>2</v>
      </c>
      <c r="O17" s="54">
        <v>8.9300000000000004E-2</v>
      </c>
      <c r="P17" s="60">
        <v>97</v>
      </c>
      <c r="Q17" s="58">
        <v>4.3304</v>
      </c>
      <c r="R17" s="53">
        <v>642</v>
      </c>
      <c r="S17" s="68">
        <v>26.594899999999999</v>
      </c>
      <c r="T17" s="53">
        <v>174</v>
      </c>
      <c r="U17" s="58">
        <v>7.2079500000000003</v>
      </c>
      <c r="V17" s="53">
        <v>73</v>
      </c>
      <c r="W17" s="58">
        <v>3.024</v>
      </c>
      <c r="X17" s="63">
        <v>3976</v>
      </c>
      <c r="Y17" s="64">
        <v>100</v>
      </c>
      <c r="Z17" s="70"/>
    </row>
    <row r="18" spans="1:26" s="24" customFormat="1" ht="15" customHeight="1" x14ac:dyDescent="0.2">
      <c r="A18" s="22" t="s">
        <v>1</v>
      </c>
      <c r="B18" s="52" t="s">
        <v>26</v>
      </c>
      <c r="C18" s="37">
        <v>2593</v>
      </c>
      <c r="D18" s="45">
        <v>6</v>
      </c>
      <c r="E18" s="40">
        <v>0.23599999999999999</v>
      </c>
      <c r="F18" s="42">
        <v>36</v>
      </c>
      <c r="G18" s="40">
        <v>1.419</v>
      </c>
      <c r="H18" s="42">
        <v>297</v>
      </c>
      <c r="I18" s="40">
        <v>11.7067</v>
      </c>
      <c r="J18" s="42">
        <v>1465</v>
      </c>
      <c r="K18" s="40">
        <v>57.745399999999997</v>
      </c>
      <c r="L18" s="42">
        <v>640</v>
      </c>
      <c r="M18" s="40">
        <v>25.226600000000001</v>
      </c>
      <c r="N18" s="42">
        <v>5</v>
      </c>
      <c r="O18" s="40">
        <v>0.1971</v>
      </c>
      <c r="P18" s="43">
        <v>88</v>
      </c>
      <c r="Q18" s="39">
        <v>3.4687000000000001</v>
      </c>
      <c r="R18" s="38">
        <v>535</v>
      </c>
      <c r="S18" s="44">
        <v>20.6325</v>
      </c>
      <c r="T18" s="45">
        <v>56</v>
      </c>
      <c r="U18" s="39">
        <v>2.1596600000000001</v>
      </c>
      <c r="V18" s="45">
        <v>59</v>
      </c>
      <c r="W18" s="39">
        <v>2.2753999999999999</v>
      </c>
      <c r="X18" s="25">
        <v>2416</v>
      </c>
      <c r="Y18" s="26">
        <v>100</v>
      </c>
      <c r="Z18" s="71"/>
    </row>
    <row r="19" spans="1:26" s="24" customFormat="1" ht="15" customHeight="1" x14ac:dyDescent="0.2">
      <c r="A19" s="22" t="s">
        <v>1</v>
      </c>
      <c r="B19" s="66" t="s">
        <v>27</v>
      </c>
      <c r="C19" s="65">
        <v>667</v>
      </c>
      <c r="D19" s="53">
        <v>5</v>
      </c>
      <c r="E19" s="54">
        <v>0.76100000000000001</v>
      </c>
      <c r="F19" s="55">
        <v>109</v>
      </c>
      <c r="G19" s="54">
        <v>16.590599999999998</v>
      </c>
      <c r="H19" s="55">
        <v>56</v>
      </c>
      <c r="I19" s="54">
        <v>8.5236000000000001</v>
      </c>
      <c r="J19" s="55">
        <v>9</v>
      </c>
      <c r="K19" s="54">
        <v>1.3698999999999999</v>
      </c>
      <c r="L19" s="55">
        <v>58</v>
      </c>
      <c r="M19" s="54">
        <v>8.8279999999999994</v>
      </c>
      <c r="N19" s="55">
        <v>369</v>
      </c>
      <c r="O19" s="54">
        <v>56.164400000000001</v>
      </c>
      <c r="P19" s="57">
        <v>51</v>
      </c>
      <c r="Q19" s="58">
        <v>7.7625999999999999</v>
      </c>
      <c r="R19" s="53">
        <v>137</v>
      </c>
      <c r="S19" s="68">
        <v>20.5397</v>
      </c>
      <c r="T19" s="53">
        <v>10</v>
      </c>
      <c r="U19" s="58">
        <v>1.49925</v>
      </c>
      <c r="V19" s="53">
        <v>37</v>
      </c>
      <c r="W19" s="58">
        <v>5.5472000000000001</v>
      </c>
      <c r="X19" s="63">
        <v>292</v>
      </c>
      <c r="Y19" s="64">
        <v>100</v>
      </c>
      <c r="Z19" s="70"/>
    </row>
    <row r="20" spans="1:26" s="24" customFormat="1" ht="15" customHeight="1" x14ac:dyDescent="0.2">
      <c r="A20" s="22" t="s">
        <v>1</v>
      </c>
      <c r="B20" s="52" t="s">
        <v>29</v>
      </c>
      <c r="C20" s="47">
        <v>76</v>
      </c>
      <c r="D20" s="45">
        <v>0</v>
      </c>
      <c r="E20" s="40">
        <v>0</v>
      </c>
      <c r="F20" s="41">
        <v>0</v>
      </c>
      <c r="G20" s="40">
        <v>0</v>
      </c>
      <c r="H20" s="42">
        <v>20</v>
      </c>
      <c r="I20" s="40">
        <v>27.777799999999999</v>
      </c>
      <c r="J20" s="41">
        <v>5</v>
      </c>
      <c r="K20" s="40">
        <v>6.9443999999999999</v>
      </c>
      <c r="L20" s="41">
        <v>47</v>
      </c>
      <c r="M20" s="40">
        <v>65.277799999999999</v>
      </c>
      <c r="N20" s="41">
        <v>0</v>
      </c>
      <c r="O20" s="40">
        <v>0</v>
      </c>
      <c r="P20" s="43">
        <v>0</v>
      </c>
      <c r="Q20" s="39">
        <v>0</v>
      </c>
      <c r="R20" s="38">
        <v>14</v>
      </c>
      <c r="S20" s="44">
        <v>18.421099999999999</v>
      </c>
      <c r="T20" s="45">
        <v>4</v>
      </c>
      <c r="U20" s="39">
        <v>5.2631600000000001</v>
      </c>
      <c r="V20" s="45">
        <v>3</v>
      </c>
      <c r="W20" s="39">
        <v>3.9474</v>
      </c>
      <c r="X20" s="25">
        <v>725</v>
      </c>
      <c r="Y20" s="26">
        <v>100</v>
      </c>
      <c r="Z20" s="71"/>
    </row>
    <row r="21" spans="1:26" s="24" customFormat="1" ht="15" customHeight="1" x14ac:dyDescent="0.2">
      <c r="A21" s="22" t="s">
        <v>1</v>
      </c>
      <c r="B21" s="66" t="s">
        <v>30</v>
      </c>
      <c r="C21" s="65">
        <v>1915</v>
      </c>
      <c r="D21" s="61">
        <v>0</v>
      </c>
      <c r="E21" s="54">
        <v>0</v>
      </c>
      <c r="F21" s="55">
        <v>18</v>
      </c>
      <c r="G21" s="54">
        <v>0.95540000000000003</v>
      </c>
      <c r="H21" s="56">
        <v>411</v>
      </c>
      <c r="I21" s="54">
        <v>21.815300000000001</v>
      </c>
      <c r="J21" s="55">
        <v>524</v>
      </c>
      <c r="K21" s="54">
        <v>27.813199999999998</v>
      </c>
      <c r="L21" s="55">
        <v>849</v>
      </c>
      <c r="M21" s="54">
        <v>45.063699999999997</v>
      </c>
      <c r="N21" s="55">
        <v>0</v>
      </c>
      <c r="O21" s="54">
        <v>0</v>
      </c>
      <c r="P21" s="60">
        <v>82</v>
      </c>
      <c r="Q21" s="58">
        <v>4.3524000000000003</v>
      </c>
      <c r="R21" s="61">
        <v>570</v>
      </c>
      <c r="S21" s="68">
        <v>29.765000000000001</v>
      </c>
      <c r="T21" s="53">
        <v>31</v>
      </c>
      <c r="U21" s="58">
        <v>1.6188</v>
      </c>
      <c r="V21" s="53">
        <v>93</v>
      </c>
      <c r="W21" s="58">
        <v>4.8563999999999998</v>
      </c>
      <c r="X21" s="63">
        <v>4145</v>
      </c>
      <c r="Y21" s="64">
        <v>87.31</v>
      </c>
      <c r="Z21" s="70"/>
    </row>
    <row r="22" spans="1:26" s="24" customFormat="1" ht="15" customHeight="1" x14ac:dyDescent="0.2">
      <c r="A22" s="22" t="s">
        <v>1</v>
      </c>
      <c r="B22" s="52" t="s">
        <v>31</v>
      </c>
      <c r="C22" s="37">
        <v>1726</v>
      </c>
      <c r="D22" s="38">
        <v>2</v>
      </c>
      <c r="E22" s="40">
        <v>0.11700000000000001</v>
      </c>
      <c r="F22" s="41">
        <v>17</v>
      </c>
      <c r="G22" s="40">
        <v>0.99070000000000003</v>
      </c>
      <c r="H22" s="41">
        <v>136</v>
      </c>
      <c r="I22" s="40">
        <v>7.9253999999999998</v>
      </c>
      <c r="J22" s="42">
        <v>449</v>
      </c>
      <c r="K22" s="40">
        <v>26.165500000000002</v>
      </c>
      <c r="L22" s="42">
        <v>992</v>
      </c>
      <c r="M22" s="40">
        <v>57.808900000000001</v>
      </c>
      <c r="N22" s="42">
        <v>1</v>
      </c>
      <c r="O22" s="40">
        <v>5.8299999999999998E-2</v>
      </c>
      <c r="P22" s="46">
        <v>119</v>
      </c>
      <c r="Q22" s="39">
        <v>6.9347000000000003</v>
      </c>
      <c r="R22" s="45">
        <v>377</v>
      </c>
      <c r="S22" s="44">
        <v>21.842400000000001</v>
      </c>
      <c r="T22" s="45">
        <v>10</v>
      </c>
      <c r="U22" s="39">
        <v>0.57937000000000005</v>
      </c>
      <c r="V22" s="45">
        <v>58</v>
      </c>
      <c r="W22" s="39">
        <v>3.3603999999999998</v>
      </c>
      <c r="X22" s="25">
        <v>1886</v>
      </c>
      <c r="Y22" s="26">
        <v>100</v>
      </c>
      <c r="Z22" s="71"/>
    </row>
    <row r="23" spans="1:26" s="24" customFormat="1" ht="15" customHeight="1" x14ac:dyDescent="0.2">
      <c r="A23" s="22" t="s">
        <v>1</v>
      </c>
      <c r="B23" s="66" t="s">
        <v>28</v>
      </c>
      <c r="C23" s="65">
        <v>982</v>
      </c>
      <c r="D23" s="53">
        <v>8</v>
      </c>
      <c r="E23" s="54">
        <v>0.83099999999999996</v>
      </c>
      <c r="F23" s="55">
        <v>2</v>
      </c>
      <c r="G23" s="54">
        <v>0.2077</v>
      </c>
      <c r="H23" s="55">
        <v>129</v>
      </c>
      <c r="I23" s="54">
        <v>13.3956</v>
      </c>
      <c r="J23" s="55">
        <v>293</v>
      </c>
      <c r="K23" s="54">
        <v>30.425799999999999</v>
      </c>
      <c r="L23" s="55">
        <v>466</v>
      </c>
      <c r="M23" s="54">
        <v>48.3904</v>
      </c>
      <c r="N23" s="55">
        <v>16</v>
      </c>
      <c r="O23" s="54">
        <v>1.6615</v>
      </c>
      <c r="P23" s="60">
        <v>49</v>
      </c>
      <c r="Q23" s="58">
        <v>5.0883000000000003</v>
      </c>
      <c r="R23" s="53">
        <v>281</v>
      </c>
      <c r="S23" s="68">
        <v>28.615100000000002</v>
      </c>
      <c r="T23" s="61">
        <v>19</v>
      </c>
      <c r="U23" s="58">
        <v>1.93483</v>
      </c>
      <c r="V23" s="61">
        <v>61</v>
      </c>
      <c r="W23" s="58">
        <v>6.2118000000000002</v>
      </c>
      <c r="X23" s="63">
        <v>1343</v>
      </c>
      <c r="Y23" s="64">
        <v>100</v>
      </c>
      <c r="Z23" s="70"/>
    </row>
    <row r="24" spans="1:26" s="24" customFormat="1" ht="15" customHeight="1" x14ac:dyDescent="0.2">
      <c r="A24" s="22" t="s">
        <v>1</v>
      </c>
      <c r="B24" s="52" t="s">
        <v>32</v>
      </c>
      <c r="C24" s="37">
        <v>575</v>
      </c>
      <c r="D24" s="45">
        <v>15</v>
      </c>
      <c r="E24" s="40">
        <v>2.6549999999999998</v>
      </c>
      <c r="F24" s="42">
        <v>8</v>
      </c>
      <c r="G24" s="40">
        <v>1.4158999999999999</v>
      </c>
      <c r="H24" s="41">
        <v>80</v>
      </c>
      <c r="I24" s="40">
        <v>14.1593</v>
      </c>
      <c r="J24" s="42">
        <v>108</v>
      </c>
      <c r="K24" s="40">
        <v>19.114999999999998</v>
      </c>
      <c r="L24" s="42">
        <v>327</v>
      </c>
      <c r="M24" s="40">
        <v>57.876100000000001</v>
      </c>
      <c r="N24" s="42">
        <v>3</v>
      </c>
      <c r="O24" s="40">
        <v>0.53100000000000003</v>
      </c>
      <c r="P24" s="46">
        <v>24</v>
      </c>
      <c r="Q24" s="39">
        <v>4.2477999999999998</v>
      </c>
      <c r="R24" s="38">
        <v>144</v>
      </c>
      <c r="S24" s="44">
        <v>25.043500000000002</v>
      </c>
      <c r="T24" s="45">
        <v>10</v>
      </c>
      <c r="U24" s="39">
        <v>1.7391300000000001</v>
      </c>
      <c r="V24" s="45">
        <v>48</v>
      </c>
      <c r="W24" s="39">
        <v>8.3477999999999994</v>
      </c>
      <c r="X24" s="25">
        <v>1350</v>
      </c>
      <c r="Y24" s="26">
        <v>100</v>
      </c>
      <c r="Z24" s="71"/>
    </row>
    <row r="25" spans="1:26" s="24" customFormat="1" ht="15" customHeight="1" x14ac:dyDescent="0.2">
      <c r="A25" s="22" t="s">
        <v>1</v>
      </c>
      <c r="B25" s="66" t="s">
        <v>33</v>
      </c>
      <c r="C25" s="67">
        <v>442</v>
      </c>
      <c r="D25" s="53">
        <v>0</v>
      </c>
      <c r="E25" s="54">
        <v>0</v>
      </c>
      <c r="F25" s="55">
        <v>1</v>
      </c>
      <c r="G25" s="54">
        <v>0.23089999999999999</v>
      </c>
      <c r="H25" s="55">
        <v>23</v>
      </c>
      <c r="I25" s="54">
        <v>5.3117999999999999</v>
      </c>
      <c r="J25" s="55">
        <v>205</v>
      </c>
      <c r="K25" s="54">
        <v>47.344099999999997</v>
      </c>
      <c r="L25" s="56">
        <v>191</v>
      </c>
      <c r="M25" s="54">
        <v>44.110900000000001</v>
      </c>
      <c r="N25" s="55">
        <v>1</v>
      </c>
      <c r="O25" s="54">
        <v>0.23089999999999999</v>
      </c>
      <c r="P25" s="60">
        <v>12</v>
      </c>
      <c r="Q25" s="58">
        <v>2.7713999999999999</v>
      </c>
      <c r="R25" s="53">
        <v>129</v>
      </c>
      <c r="S25" s="68">
        <v>29.185500000000001</v>
      </c>
      <c r="T25" s="53">
        <v>9</v>
      </c>
      <c r="U25" s="58">
        <v>2.0362</v>
      </c>
      <c r="V25" s="53">
        <v>14</v>
      </c>
      <c r="W25" s="58">
        <v>3.1674000000000002</v>
      </c>
      <c r="X25" s="63">
        <v>1401</v>
      </c>
      <c r="Y25" s="64">
        <v>100</v>
      </c>
      <c r="Z25" s="70"/>
    </row>
    <row r="26" spans="1:26" s="24" customFormat="1" ht="15" customHeight="1" x14ac:dyDescent="0.2">
      <c r="A26" s="22" t="s">
        <v>1</v>
      </c>
      <c r="B26" s="52" t="s">
        <v>34</v>
      </c>
      <c r="C26" s="37">
        <v>665</v>
      </c>
      <c r="D26" s="38">
        <v>5</v>
      </c>
      <c r="E26" s="40">
        <v>0.77600000000000002</v>
      </c>
      <c r="F26" s="41">
        <v>2</v>
      </c>
      <c r="G26" s="40">
        <v>0.31059999999999999</v>
      </c>
      <c r="H26" s="41">
        <v>20</v>
      </c>
      <c r="I26" s="40">
        <v>3.1055999999999999</v>
      </c>
      <c r="J26" s="42">
        <v>437</v>
      </c>
      <c r="K26" s="40">
        <v>67.857100000000003</v>
      </c>
      <c r="L26" s="42">
        <v>166</v>
      </c>
      <c r="M26" s="40">
        <v>25.776399999999999</v>
      </c>
      <c r="N26" s="41">
        <v>1</v>
      </c>
      <c r="O26" s="40">
        <v>0.15529999999999999</v>
      </c>
      <c r="P26" s="46">
        <v>13</v>
      </c>
      <c r="Q26" s="39">
        <v>2.0186000000000002</v>
      </c>
      <c r="R26" s="38">
        <v>90</v>
      </c>
      <c r="S26" s="44">
        <v>13.533799999999999</v>
      </c>
      <c r="T26" s="38">
        <v>21</v>
      </c>
      <c r="U26" s="39">
        <v>3.1578900000000001</v>
      </c>
      <c r="V26" s="38">
        <v>6</v>
      </c>
      <c r="W26" s="39">
        <v>0.90229999999999999</v>
      </c>
      <c r="X26" s="25">
        <v>1365</v>
      </c>
      <c r="Y26" s="26">
        <v>100</v>
      </c>
      <c r="Z26" s="71"/>
    </row>
    <row r="27" spans="1:26" s="24" customFormat="1" ht="15" customHeight="1" x14ac:dyDescent="0.2">
      <c r="A27" s="22" t="s">
        <v>1</v>
      </c>
      <c r="B27" s="66" t="s">
        <v>37</v>
      </c>
      <c r="C27" s="67">
        <v>45</v>
      </c>
      <c r="D27" s="61">
        <v>1</v>
      </c>
      <c r="E27" s="54">
        <v>2.3260000000000001</v>
      </c>
      <c r="F27" s="55">
        <v>0</v>
      </c>
      <c r="G27" s="54">
        <v>0</v>
      </c>
      <c r="H27" s="55">
        <v>0</v>
      </c>
      <c r="I27" s="54">
        <v>0</v>
      </c>
      <c r="J27" s="55">
        <v>7</v>
      </c>
      <c r="K27" s="54">
        <v>16.2791</v>
      </c>
      <c r="L27" s="56">
        <v>34</v>
      </c>
      <c r="M27" s="54">
        <v>79.069800000000001</v>
      </c>
      <c r="N27" s="55">
        <v>0</v>
      </c>
      <c r="O27" s="54">
        <v>0</v>
      </c>
      <c r="P27" s="60">
        <v>1</v>
      </c>
      <c r="Q27" s="58">
        <v>2.3256000000000001</v>
      </c>
      <c r="R27" s="53">
        <v>18</v>
      </c>
      <c r="S27" s="68">
        <v>40</v>
      </c>
      <c r="T27" s="61">
        <v>2</v>
      </c>
      <c r="U27" s="58">
        <v>4.4444400000000002</v>
      </c>
      <c r="V27" s="61">
        <v>2</v>
      </c>
      <c r="W27" s="58">
        <v>4.4443999999999999</v>
      </c>
      <c r="X27" s="63">
        <v>579</v>
      </c>
      <c r="Y27" s="64">
        <v>100</v>
      </c>
      <c r="Z27" s="70"/>
    </row>
    <row r="28" spans="1:26" s="24" customFormat="1" ht="15" customHeight="1" x14ac:dyDescent="0.2">
      <c r="A28" s="22" t="s">
        <v>1</v>
      </c>
      <c r="B28" s="52" t="s">
        <v>36</v>
      </c>
      <c r="C28" s="47">
        <v>2280</v>
      </c>
      <c r="D28" s="45">
        <v>7</v>
      </c>
      <c r="E28" s="40">
        <v>0.32500000000000001</v>
      </c>
      <c r="F28" s="42">
        <v>18</v>
      </c>
      <c r="G28" s="40">
        <v>0.83450000000000002</v>
      </c>
      <c r="H28" s="42">
        <v>166</v>
      </c>
      <c r="I28" s="40">
        <v>7.6959</v>
      </c>
      <c r="J28" s="42">
        <v>1334</v>
      </c>
      <c r="K28" s="40">
        <v>61.845199999999998</v>
      </c>
      <c r="L28" s="41">
        <v>514</v>
      </c>
      <c r="M28" s="40">
        <v>23.8294</v>
      </c>
      <c r="N28" s="42">
        <v>3</v>
      </c>
      <c r="O28" s="40">
        <v>0.1391</v>
      </c>
      <c r="P28" s="43">
        <v>115</v>
      </c>
      <c r="Q28" s="39">
        <v>5.3315000000000001</v>
      </c>
      <c r="R28" s="45">
        <v>558</v>
      </c>
      <c r="S28" s="44">
        <v>24.473700000000001</v>
      </c>
      <c r="T28" s="38">
        <v>123</v>
      </c>
      <c r="U28" s="39">
        <v>5.3947399999999996</v>
      </c>
      <c r="V28" s="38">
        <v>62</v>
      </c>
      <c r="W28" s="39">
        <v>2.7193000000000001</v>
      </c>
      <c r="X28" s="25">
        <v>1414</v>
      </c>
      <c r="Y28" s="26">
        <v>100</v>
      </c>
      <c r="Z28" s="71"/>
    </row>
    <row r="29" spans="1:26" s="24" customFormat="1" ht="15" customHeight="1" x14ac:dyDescent="0.2">
      <c r="A29" s="22" t="s">
        <v>1</v>
      </c>
      <c r="B29" s="66" t="s">
        <v>35</v>
      </c>
      <c r="C29" s="65">
        <v>248</v>
      </c>
      <c r="D29" s="53">
        <v>1</v>
      </c>
      <c r="E29" s="54">
        <v>0.41499999999999998</v>
      </c>
      <c r="F29" s="55">
        <v>1</v>
      </c>
      <c r="G29" s="54">
        <v>0.41489999999999999</v>
      </c>
      <c r="H29" s="56">
        <v>96</v>
      </c>
      <c r="I29" s="54">
        <v>39.834000000000003</v>
      </c>
      <c r="J29" s="55">
        <v>65</v>
      </c>
      <c r="K29" s="54">
        <v>26.971</v>
      </c>
      <c r="L29" s="56">
        <v>65</v>
      </c>
      <c r="M29" s="54">
        <v>26.971</v>
      </c>
      <c r="N29" s="55">
        <v>0</v>
      </c>
      <c r="O29" s="54">
        <v>0</v>
      </c>
      <c r="P29" s="60">
        <v>13</v>
      </c>
      <c r="Q29" s="58">
        <v>5.3941999999999997</v>
      </c>
      <c r="R29" s="53">
        <v>91</v>
      </c>
      <c r="S29" s="68">
        <v>36.6935</v>
      </c>
      <c r="T29" s="53">
        <v>7</v>
      </c>
      <c r="U29" s="58">
        <v>2.8225799999999999</v>
      </c>
      <c r="V29" s="53">
        <v>31</v>
      </c>
      <c r="W29" s="58">
        <v>12.5</v>
      </c>
      <c r="X29" s="63">
        <v>1870</v>
      </c>
      <c r="Y29" s="64">
        <v>99.412000000000006</v>
      </c>
      <c r="Z29" s="70"/>
    </row>
    <row r="30" spans="1:26" s="24" customFormat="1" ht="15" customHeight="1" x14ac:dyDescent="0.2">
      <c r="A30" s="22" t="s">
        <v>1</v>
      </c>
      <c r="B30" s="52" t="s">
        <v>38</v>
      </c>
      <c r="C30" s="37">
        <v>727</v>
      </c>
      <c r="D30" s="45">
        <v>10</v>
      </c>
      <c r="E30" s="40">
        <v>1.385</v>
      </c>
      <c r="F30" s="41">
        <v>4</v>
      </c>
      <c r="G30" s="40">
        <v>0.55400000000000005</v>
      </c>
      <c r="H30" s="42">
        <v>20</v>
      </c>
      <c r="I30" s="40">
        <v>2.7700999999999998</v>
      </c>
      <c r="J30" s="42">
        <v>130</v>
      </c>
      <c r="K30" s="40">
        <v>18.005500000000001</v>
      </c>
      <c r="L30" s="42">
        <v>539</v>
      </c>
      <c r="M30" s="40">
        <v>74.653700000000001</v>
      </c>
      <c r="N30" s="42">
        <v>1</v>
      </c>
      <c r="O30" s="40">
        <v>0.13850000000000001</v>
      </c>
      <c r="P30" s="43">
        <v>18</v>
      </c>
      <c r="Q30" s="39">
        <v>2.4931000000000001</v>
      </c>
      <c r="R30" s="45">
        <v>125</v>
      </c>
      <c r="S30" s="44">
        <v>17.193899999999999</v>
      </c>
      <c r="T30" s="38">
        <v>5</v>
      </c>
      <c r="U30" s="39">
        <v>0.68776000000000004</v>
      </c>
      <c r="V30" s="38">
        <v>4</v>
      </c>
      <c r="W30" s="39">
        <v>0.55020000000000002</v>
      </c>
      <c r="X30" s="25">
        <v>3559</v>
      </c>
      <c r="Y30" s="26">
        <v>100</v>
      </c>
      <c r="Z30" s="71"/>
    </row>
    <row r="31" spans="1:26" s="24" customFormat="1" ht="15" customHeight="1" x14ac:dyDescent="0.2">
      <c r="A31" s="22" t="s">
        <v>1</v>
      </c>
      <c r="B31" s="66" t="s">
        <v>39</v>
      </c>
      <c r="C31" s="67">
        <v>449</v>
      </c>
      <c r="D31" s="53">
        <v>18</v>
      </c>
      <c r="E31" s="54">
        <v>4.0819999999999999</v>
      </c>
      <c r="F31" s="56">
        <v>5</v>
      </c>
      <c r="G31" s="54">
        <v>1.1337999999999999</v>
      </c>
      <c r="H31" s="55">
        <v>52</v>
      </c>
      <c r="I31" s="54">
        <v>11.791399999999999</v>
      </c>
      <c r="J31" s="56">
        <v>154</v>
      </c>
      <c r="K31" s="54">
        <v>34.9206</v>
      </c>
      <c r="L31" s="55">
        <v>196</v>
      </c>
      <c r="M31" s="54">
        <v>44.444400000000002</v>
      </c>
      <c r="N31" s="55">
        <v>0</v>
      </c>
      <c r="O31" s="54">
        <v>0</v>
      </c>
      <c r="P31" s="57">
        <v>16</v>
      </c>
      <c r="Q31" s="58">
        <v>3.6280999999999999</v>
      </c>
      <c r="R31" s="61">
        <v>196</v>
      </c>
      <c r="S31" s="68">
        <v>43.6526</v>
      </c>
      <c r="T31" s="53">
        <v>8</v>
      </c>
      <c r="U31" s="58">
        <v>1.7817400000000001</v>
      </c>
      <c r="V31" s="53">
        <v>25</v>
      </c>
      <c r="W31" s="58">
        <v>5.5678999999999998</v>
      </c>
      <c r="X31" s="63">
        <v>2232</v>
      </c>
      <c r="Y31" s="64">
        <v>100</v>
      </c>
      <c r="Z31" s="70"/>
    </row>
    <row r="32" spans="1:26" s="24" customFormat="1" ht="15" customHeight="1" x14ac:dyDescent="0.2">
      <c r="A32" s="22" t="s">
        <v>1</v>
      </c>
      <c r="B32" s="52" t="s">
        <v>41</v>
      </c>
      <c r="C32" s="37">
        <v>795</v>
      </c>
      <c r="D32" s="38">
        <v>1</v>
      </c>
      <c r="E32" s="40">
        <v>0.127</v>
      </c>
      <c r="F32" s="42">
        <v>3</v>
      </c>
      <c r="G32" s="40">
        <v>0.38119999999999998</v>
      </c>
      <c r="H32" s="42">
        <v>8</v>
      </c>
      <c r="I32" s="40">
        <v>1.0165</v>
      </c>
      <c r="J32" s="42">
        <v>496</v>
      </c>
      <c r="K32" s="40">
        <v>63.024099999999997</v>
      </c>
      <c r="L32" s="41">
        <v>266</v>
      </c>
      <c r="M32" s="40">
        <v>33.799199999999999</v>
      </c>
      <c r="N32" s="41">
        <v>3</v>
      </c>
      <c r="O32" s="40">
        <v>0.38119999999999998</v>
      </c>
      <c r="P32" s="46">
        <v>10</v>
      </c>
      <c r="Q32" s="39">
        <v>1.2706</v>
      </c>
      <c r="R32" s="38">
        <v>144</v>
      </c>
      <c r="S32" s="44">
        <v>18.113199999999999</v>
      </c>
      <c r="T32" s="45">
        <v>8</v>
      </c>
      <c r="U32" s="39">
        <v>1.0062899999999999</v>
      </c>
      <c r="V32" s="45">
        <v>1</v>
      </c>
      <c r="W32" s="39">
        <v>0.1258</v>
      </c>
      <c r="X32" s="25">
        <v>960</v>
      </c>
      <c r="Y32" s="26">
        <v>100</v>
      </c>
      <c r="Z32" s="71"/>
    </row>
    <row r="33" spans="1:26" s="24" customFormat="1" ht="15" customHeight="1" x14ac:dyDescent="0.2">
      <c r="A33" s="22" t="s">
        <v>1</v>
      </c>
      <c r="B33" s="66" t="s">
        <v>40</v>
      </c>
      <c r="C33" s="65">
        <v>1627</v>
      </c>
      <c r="D33" s="61">
        <v>3</v>
      </c>
      <c r="E33" s="54">
        <v>0.189</v>
      </c>
      <c r="F33" s="55">
        <v>7</v>
      </c>
      <c r="G33" s="54">
        <v>0.44</v>
      </c>
      <c r="H33" s="56">
        <v>96</v>
      </c>
      <c r="I33" s="54">
        <v>6.0339</v>
      </c>
      <c r="J33" s="55">
        <v>371</v>
      </c>
      <c r="K33" s="54">
        <v>23.3187</v>
      </c>
      <c r="L33" s="55">
        <v>1025</v>
      </c>
      <c r="M33" s="54">
        <v>64.424899999999994</v>
      </c>
      <c r="N33" s="56">
        <v>7</v>
      </c>
      <c r="O33" s="54">
        <v>0.44</v>
      </c>
      <c r="P33" s="60">
        <v>82</v>
      </c>
      <c r="Q33" s="58">
        <v>5.1539999999999999</v>
      </c>
      <c r="R33" s="61">
        <v>439</v>
      </c>
      <c r="S33" s="68">
        <v>26.982199999999999</v>
      </c>
      <c r="T33" s="61">
        <v>36</v>
      </c>
      <c r="U33" s="58">
        <v>2.2126600000000001</v>
      </c>
      <c r="V33" s="61">
        <v>30</v>
      </c>
      <c r="W33" s="58">
        <v>1.8439000000000001</v>
      </c>
      <c r="X33" s="63">
        <v>2381</v>
      </c>
      <c r="Y33" s="64">
        <v>100</v>
      </c>
      <c r="Z33" s="70"/>
    </row>
    <row r="34" spans="1:26" s="24" customFormat="1" ht="15" customHeight="1" x14ac:dyDescent="0.2">
      <c r="A34" s="22" t="s">
        <v>1</v>
      </c>
      <c r="B34" s="52" t="s">
        <v>42</v>
      </c>
      <c r="C34" s="47">
        <v>209</v>
      </c>
      <c r="D34" s="38">
        <v>77</v>
      </c>
      <c r="E34" s="40">
        <v>37.198</v>
      </c>
      <c r="F34" s="42">
        <v>0</v>
      </c>
      <c r="G34" s="40">
        <v>0</v>
      </c>
      <c r="H34" s="41">
        <v>1</v>
      </c>
      <c r="I34" s="40">
        <v>0.48309999999999997</v>
      </c>
      <c r="J34" s="42">
        <v>3</v>
      </c>
      <c r="K34" s="40">
        <v>1.4493</v>
      </c>
      <c r="L34" s="41">
        <v>117</v>
      </c>
      <c r="M34" s="40">
        <v>56.521700000000003</v>
      </c>
      <c r="N34" s="41">
        <v>0</v>
      </c>
      <c r="O34" s="40">
        <v>0</v>
      </c>
      <c r="P34" s="43">
        <v>9</v>
      </c>
      <c r="Q34" s="39">
        <v>4.3478000000000003</v>
      </c>
      <c r="R34" s="45">
        <v>41</v>
      </c>
      <c r="S34" s="44">
        <v>19.6172</v>
      </c>
      <c r="T34" s="45">
        <v>2</v>
      </c>
      <c r="U34" s="39">
        <v>0.95694000000000001</v>
      </c>
      <c r="V34" s="45">
        <v>7</v>
      </c>
      <c r="W34" s="39">
        <v>3.3492999999999999</v>
      </c>
      <c r="X34" s="25">
        <v>823</v>
      </c>
      <c r="Y34" s="26">
        <v>96.233000000000004</v>
      </c>
      <c r="Z34" s="71"/>
    </row>
    <row r="35" spans="1:26" s="24" customFormat="1" ht="15" customHeight="1" x14ac:dyDescent="0.2">
      <c r="A35" s="22" t="s">
        <v>1</v>
      </c>
      <c r="B35" s="66" t="s">
        <v>45</v>
      </c>
      <c r="C35" s="67">
        <v>257</v>
      </c>
      <c r="D35" s="61">
        <v>6</v>
      </c>
      <c r="E35" s="54">
        <v>2.39</v>
      </c>
      <c r="F35" s="55">
        <v>5</v>
      </c>
      <c r="G35" s="54">
        <v>1.992</v>
      </c>
      <c r="H35" s="56">
        <v>52</v>
      </c>
      <c r="I35" s="54">
        <v>20.717099999999999</v>
      </c>
      <c r="J35" s="55">
        <v>39</v>
      </c>
      <c r="K35" s="54">
        <v>15.537800000000001</v>
      </c>
      <c r="L35" s="56">
        <v>131</v>
      </c>
      <c r="M35" s="54">
        <v>52.191200000000002</v>
      </c>
      <c r="N35" s="55">
        <v>2</v>
      </c>
      <c r="O35" s="54">
        <v>0.79679999999999995</v>
      </c>
      <c r="P35" s="60">
        <v>16</v>
      </c>
      <c r="Q35" s="58">
        <v>6.3745000000000003</v>
      </c>
      <c r="R35" s="61">
        <v>74</v>
      </c>
      <c r="S35" s="68">
        <v>28.793800000000001</v>
      </c>
      <c r="T35" s="61">
        <v>6</v>
      </c>
      <c r="U35" s="58">
        <v>2.3346300000000002</v>
      </c>
      <c r="V35" s="61">
        <v>2</v>
      </c>
      <c r="W35" s="58">
        <v>0.7782</v>
      </c>
      <c r="X35" s="63">
        <v>1055</v>
      </c>
      <c r="Y35" s="64">
        <v>100</v>
      </c>
      <c r="Z35" s="70"/>
    </row>
    <row r="36" spans="1:26" s="24" customFormat="1" ht="15" customHeight="1" x14ac:dyDescent="0.2">
      <c r="A36" s="22" t="s">
        <v>1</v>
      </c>
      <c r="B36" s="52" t="s">
        <v>49</v>
      </c>
      <c r="C36" s="47">
        <v>992</v>
      </c>
      <c r="D36" s="45">
        <v>21</v>
      </c>
      <c r="E36" s="40">
        <v>2.1669999999999998</v>
      </c>
      <c r="F36" s="42">
        <v>10</v>
      </c>
      <c r="G36" s="40">
        <v>1.032</v>
      </c>
      <c r="H36" s="42">
        <v>371</v>
      </c>
      <c r="I36" s="40">
        <v>38.286900000000003</v>
      </c>
      <c r="J36" s="41">
        <v>199</v>
      </c>
      <c r="K36" s="40">
        <v>20.5366</v>
      </c>
      <c r="L36" s="41">
        <v>299</v>
      </c>
      <c r="M36" s="40">
        <v>30.8566</v>
      </c>
      <c r="N36" s="42">
        <v>22</v>
      </c>
      <c r="O36" s="40">
        <v>2.2704</v>
      </c>
      <c r="P36" s="46">
        <v>47</v>
      </c>
      <c r="Q36" s="39">
        <v>4.8503999999999996</v>
      </c>
      <c r="R36" s="38">
        <v>261</v>
      </c>
      <c r="S36" s="44">
        <v>26.310500000000001</v>
      </c>
      <c r="T36" s="45">
        <v>23</v>
      </c>
      <c r="U36" s="39">
        <v>2.3185500000000001</v>
      </c>
      <c r="V36" s="45">
        <v>139</v>
      </c>
      <c r="W36" s="39">
        <v>14.0121</v>
      </c>
      <c r="X36" s="25">
        <v>704</v>
      </c>
      <c r="Y36" s="26">
        <v>100</v>
      </c>
      <c r="Z36" s="71"/>
    </row>
    <row r="37" spans="1:26" s="24" customFormat="1" ht="15" customHeight="1" x14ac:dyDescent="0.2">
      <c r="A37" s="22" t="s">
        <v>1</v>
      </c>
      <c r="B37" s="66" t="s">
        <v>46</v>
      </c>
      <c r="C37" s="65">
        <v>289</v>
      </c>
      <c r="D37" s="53">
        <v>0</v>
      </c>
      <c r="E37" s="54">
        <v>0</v>
      </c>
      <c r="F37" s="55">
        <v>6</v>
      </c>
      <c r="G37" s="54">
        <v>2.2305000000000001</v>
      </c>
      <c r="H37" s="55">
        <v>8</v>
      </c>
      <c r="I37" s="54">
        <v>2.9740000000000002</v>
      </c>
      <c r="J37" s="55">
        <v>19</v>
      </c>
      <c r="K37" s="54">
        <v>7.0632000000000001</v>
      </c>
      <c r="L37" s="55">
        <v>234</v>
      </c>
      <c r="M37" s="54">
        <v>86.988799999999998</v>
      </c>
      <c r="N37" s="56">
        <v>1</v>
      </c>
      <c r="O37" s="54">
        <v>0.37169999999999997</v>
      </c>
      <c r="P37" s="60">
        <v>1</v>
      </c>
      <c r="Q37" s="58">
        <v>0.37169999999999997</v>
      </c>
      <c r="R37" s="53">
        <v>58</v>
      </c>
      <c r="S37" s="68">
        <v>20.069199999999999</v>
      </c>
      <c r="T37" s="61">
        <v>20</v>
      </c>
      <c r="U37" s="58">
        <v>6.92042</v>
      </c>
      <c r="V37" s="61">
        <v>3</v>
      </c>
      <c r="W37" s="58">
        <v>1.0381</v>
      </c>
      <c r="X37" s="63">
        <v>491</v>
      </c>
      <c r="Y37" s="64">
        <v>100</v>
      </c>
      <c r="Z37" s="70"/>
    </row>
    <row r="38" spans="1:26" s="24" customFormat="1" ht="15" customHeight="1" x14ac:dyDescent="0.2">
      <c r="A38" s="22" t="s">
        <v>1</v>
      </c>
      <c r="B38" s="52" t="s">
        <v>47</v>
      </c>
      <c r="C38" s="37">
        <v>681</v>
      </c>
      <c r="D38" s="38">
        <v>1</v>
      </c>
      <c r="E38" s="40">
        <v>0.151</v>
      </c>
      <c r="F38" s="42">
        <v>28</v>
      </c>
      <c r="G38" s="40">
        <v>4.2168999999999999</v>
      </c>
      <c r="H38" s="42">
        <v>207</v>
      </c>
      <c r="I38" s="40">
        <v>31.174700000000001</v>
      </c>
      <c r="J38" s="42">
        <v>192</v>
      </c>
      <c r="K38" s="40">
        <v>28.915700000000001</v>
      </c>
      <c r="L38" s="42">
        <v>214</v>
      </c>
      <c r="M38" s="40">
        <v>32.228900000000003</v>
      </c>
      <c r="N38" s="42">
        <v>3</v>
      </c>
      <c r="O38" s="40">
        <v>0.45179999999999998</v>
      </c>
      <c r="P38" s="43">
        <v>19</v>
      </c>
      <c r="Q38" s="39">
        <v>2.8614000000000002</v>
      </c>
      <c r="R38" s="38">
        <v>192</v>
      </c>
      <c r="S38" s="44">
        <v>28.1938</v>
      </c>
      <c r="T38" s="45">
        <v>17</v>
      </c>
      <c r="U38" s="39">
        <v>2.4963299999999999</v>
      </c>
      <c r="V38" s="45">
        <v>41</v>
      </c>
      <c r="W38" s="39">
        <v>6.0206</v>
      </c>
      <c r="X38" s="25">
        <v>2561</v>
      </c>
      <c r="Y38" s="26">
        <v>100</v>
      </c>
      <c r="Z38" s="71"/>
    </row>
    <row r="39" spans="1:26" s="24" customFormat="1" ht="15" customHeight="1" x14ac:dyDescent="0.2">
      <c r="A39" s="22" t="s">
        <v>1</v>
      </c>
      <c r="B39" s="66" t="s">
        <v>48</v>
      </c>
      <c r="C39" s="65">
        <v>89</v>
      </c>
      <c r="D39" s="61">
        <v>33</v>
      </c>
      <c r="E39" s="54">
        <v>37.079000000000001</v>
      </c>
      <c r="F39" s="55">
        <v>0</v>
      </c>
      <c r="G39" s="54">
        <v>0</v>
      </c>
      <c r="H39" s="56">
        <v>41</v>
      </c>
      <c r="I39" s="54">
        <v>46.067399999999999</v>
      </c>
      <c r="J39" s="55">
        <v>2</v>
      </c>
      <c r="K39" s="54">
        <v>2.2471999999999999</v>
      </c>
      <c r="L39" s="56">
        <v>12</v>
      </c>
      <c r="M39" s="54">
        <v>13.4831</v>
      </c>
      <c r="N39" s="55">
        <v>0</v>
      </c>
      <c r="O39" s="54">
        <v>0</v>
      </c>
      <c r="P39" s="60">
        <v>1</v>
      </c>
      <c r="Q39" s="58">
        <v>1.1235999999999999</v>
      </c>
      <c r="R39" s="53">
        <v>20</v>
      </c>
      <c r="S39" s="68">
        <v>22.471900000000002</v>
      </c>
      <c r="T39" s="53">
        <v>0</v>
      </c>
      <c r="U39" s="58">
        <v>0</v>
      </c>
      <c r="V39" s="53">
        <v>22</v>
      </c>
      <c r="W39" s="58">
        <v>24.719100000000001</v>
      </c>
      <c r="X39" s="63">
        <v>866</v>
      </c>
      <c r="Y39" s="64">
        <v>100</v>
      </c>
      <c r="Z39" s="70"/>
    </row>
    <row r="40" spans="1:26" s="24" customFormat="1" ht="15" customHeight="1" x14ac:dyDescent="0.2">
      <c r="A40" s="22" t="s">
        <v>1</v>
      </c>
      <c r="B40" s="52" t="s">
        <v>50</v>
      </c>
      <c r="C40" s="47">
        <v>680</v>
      </c>
      <c r="D40" s="38">
        <v>0</v>
      </c>
      <c r="E40" s="40">
        <v>0</v>
      </c>
      <c r="F40" s="42">
        <v>7</v>
      </c>
      <c r="G40" s="40">
        <v>1.0558000000000001</v>
      </c>
      <c r="H40" s="42">
        <v>69</v>
      </c>
      <c r="I40" s="40">
        <v>10.4072</v>
      </c>
      <c r="J40" s="41">
        <v>196</v>
      </c>
      <c r="K40" s="40">
        <v>29.5626</v>
      </c>
      <c r="L40" s="41">
        <v>365</v>
      </c>
      <c r="M40" s="40">
        <v>55.052799999999998</v>
      </c>
      <c r="N40" s="42">
        <v>0</v>
      </c>
      <c r="O40" s="40">
        <v>0</v>
      </c>
      <c r="P40" s="43">
        <v>26</v>
      </c>
      <c r="Q40" s="39">
        <v>3.9216000000000002</v>
      </c>
      <c r="R40" s="38">
        <v>269</v>
      </c>
      <c r="S40" s="44">
        <v>39.558799999999998</v>
      </c>
      <c r="T40" s="45">
        <v>17</v>
      </c>
      <c r="U40" s="39">
        <v>2.5</v>
      </c>
      <c r="V40" s="45">
        <v>25</v>
      </c>
      <c r="W40" s="39">
        <v>3.6764999999999999</v>
      </c>
      <c r="X40" s="25">
        <v>4873</v>
      </c>
      <c r="Y40" s="26">
        <v>100</v>
      </c>
    </row>
    <row r="41" spans="1:26" s="24" customFormat="1" ht="15" customHeight="1" x14ac:dyDescent="0.2">
      <c r="A41" s="22" t="s">
        <v>1</v>
      </c>
      <c r="B41" s="66" t="s">
        <v>43</v>
      </c>
      <c r="C41" s="65">
        <v>367</v>
      </c>
      <c r="D41" s="61">
        <v>1</v>
      </c>
      <c r="E41" s="54">
        <v>0.27700000000000002</v>
      </c>
      <c r="F41" s="55">
        <v>3</v>
      </c>
      <c r="G41" s="54">
        <v>0.83099999999999996</v>
      </c>
      <c r="H41" s="55">
        <v>48</v>
      </c>
      <c r="I41" s="54">
        <v>13.2964</v>
      </c>
      <c r="J41" s="55">
        <v>205</v>
      </c>
      <c r="K41" s="54">
        <v>56.786700000000003</v>
      </c>
      <c r="L41" s="56">
        <v>90</v>
      </c>
      <c r="M41" s="54">
        <v>24.930700000000002</v>
      </c>
      <c r="N41" s="56">
        <v>1</v>
      </c>
      <c r="O41" s="54">
        <v>0.27700000000000002</v>
      </c>
      <c r="P41" s="57">
        <v>13</v>
      </c>
      <c r="Q41" s="58">
        <v>3.6011000000000002</v>
      </c>
      <c r="R41" s="61">
        <v>124</v>
      </c>
      <c r="S41" s="68">
        <v>33.787500000000001</v>
      </c>
      <c r="T41" s="53">
        <v>6</v>
      </c>
      <c r="U41" s="58">
        <v>1.6348800000000001</v>
      </c>
      <c r="V41" s="53">
        <v>21</v>
      </c>
      <c r="W41" s="58">
        <v>5.7221000000000002</v>
      </c>
      <c r="X41" s="63">
        <v>2661</v>
      </c>
      <c r="Y41" s="64">
        <v>100</v>
      </c>
      <c r="Z41" s="70"/>
    </row>
    <row r="42" spans="1:26" s="24" customFormat="1" ht="15" customHeight="1" x14ac:dyDescent="0.2">
      <c r="A42" s="22" t="s">
        <v>1</v>
      </c>
      <c r="B42" s="52" t="s">
        <v>44</v>
      </c>
      <c r="C42" s="47">
        <v>156</v>
      </c>
      <c r="D42" s="38">
        <v>51</v>
      </c>
      <c r="E42" s="40">
        <v>32.902999999999999</v>
      </c>
      <c r="F42" s="42">
        <v>1</v>
      </c>
      <c r="G42" s="40">
        <v>0.6452</v>
      </c>
      <c r="H42" s="42">
        <v>8</v>
      </c>
      <c r="I42" s="40">
        <v>5.1612999999999998</v>
      </c>
      <c r="J42" s="41">
        <v>18</v>
      </c>
      <c r="K42" s="40">
        <v>11.6129</v>
      </c>
      <c r="L42" s="41">
        <v>75</v>
      </c>
      <c r="M42" s="40">
        <v>48.387099999999997</v>
      </c>
      <c r="N42" s="41">
        <v>1</v>
      </c>
      <c r="O42" s="40">
        <v>0.6452</v>
      </c>
      <c r="P42" s="43">
        <v>1</v>
      </c>
      <c r="Q42" s="39">
        <v>0.6452</v>
      </c>
      <c r="R42" s="38">
        <v>56</v>
      </c>
      <c r="S42" s="44">
        <v>35.897399999999998</v>
      </c>
      <c r="T42" s="45">
        <v>1</v>
      </c>
      <c r="U42" s="39">
        <v>0.64102999999999999</v>
      </c>
      <c r="V42" s="45">
        <v>0</v>
      </c>
      <c r="W42" s="39">
        <v>0</v>
      </c>
      <c r="X42" s="25">
        <v>483</v>
      </c>
      <c r="Y42" s="26">
        <v>100</v>
      </c>
      <c r="Z42" s="71"/>
    </row>
    <row r="43" spans="1:26" s="24" customFormat="1" ht="15" customHeight="1" x14ac:dyDescent="0.2">
      <c r="A43" s="22" t="s">
        <v>1</v>
      </c>
      <c r="B43" s="66" t="s">
        <v>51</v>
      </c>
      <c r="C43" s="65">
        <v>885</v>
      </c>
      <c r="D43" s="53">
        <v>0</v>
      </c>
      <c r="E43" s="54">
        <v>0</v>
      </c>
      <c r="F43" s="55">
        <v>3</v>
      </c>
      <c r="G43" s="54">
        <v>0.34560000000000002</v>
      </c>
      <c r="H43" s="56">
        <v>24</v>
      </c>
      <c r="I43" s="54">
        <v>2.7650000000000001</v>
      </c>
      <c r="J43" s="55">
        <v>348</v>
      </c>
      <c r="K43" s="54">
        <v>40.092199999999998</v>
      </c>
      <c r="L43" s="55">
        <v>447</v>
      </c>
      <c r="M43" s="54">
        <v>51.497700000000002</v>
      </c>
      <c r="N43" s="55">
        <v>0</v>
      </c>
      <c r="O43" s="54">
        <v>0</v>
      </c>
      <c r="P43" s="57">
        <v>46</v>
      </c>
      <c r="Q43" s="58">
        <v>5.2995000000000001</v>
      </c>
      <c r="R43" s="61">
        <v>295</v>
      </c>
      <c r="S43" s="68">
        <v>33.333300000000001</v>
      </c>
      <c r="T43" s="61">
        <v>17</v>
      </c>
      <c r="U43" s="58">
        <v>1.9209000000000001</v>
      </c>
      <c r="V43" s="61">
        <v>16</v>
      </c>
      <c r="W43" s="58">
        <v>1.8079000000000001</v>
      </c>
      <c r="X43" s="63">
        <v>3593</v>
      </c>
      <c r="Y43" s="64">
        <v>100</v>
      </c>
      <c r="Z43" s="70"/>
    </row>
    <row r="44" spans="1:26" s="24" customFormat="1" ht="15" customHeight="1" x14ac:dyDescent="0.2">
      <c r="A44" s="22" t="s">
        <v>1</v>
      </c>
      <c r="B44" s="52" t="s">
        <v>52</v>
      </c>
      <c r="C44" s="37">
        <v>880</v>
      </c>
      <c r="D44" s="38">
        <v>85</v>
      </c>
      <c r="E44" s="40">
        <v>9.8490000000000002</v>
      </c>
      <c r="F44" s="41">
        <v>3</v>
      </c>
      <c r="G44" s="40">
        <v>0.34760000000000002</v>
      </c>
      <c r="H44" s="42">
        <v>167</v>
      </c>
      <c r="I44" s="40">
        <v>19.351099999999999</v>
      </c>
      <c r="J44" s="42">
        <v>224</v>
      </c>
      <c r="K44" s="40">
        <v>25.956</v>
      </c>
      <c r="L44" s="42">
        <v>315</v>
      </c>
      <c r="M44" s="40">
        <v>36.500599999999999</v>
      </c>
      <c r="N44" s="41">
        <v>2</v>
      </c>
      <c r="O44" s="40">
        <v>0.23169999999999999</v>
      </c>
      <c r="P44" s="46">
        <v>67</v>
      </c>
      <c r="Q44" s="39">
        <v>7.7636000000000003</v>
      </c>
      <c r="R44" s="45">
        <v>256</v>
      </c>
      <c r="S44" s="44">
        <v>29.090900000000001</v>
      </c>
      <c r="T44" s="45">
        <v>17</v>
      </c>
      <c r="U44" s="39">
        <v>1.9318200000000001</v>
      </c>
      <c r="V44" s="45">
        <v>52</v>
      </c>
      <c r="W44" s="39">
        <v>5.9090999999999996</v>
      </c>
      <c r="X44" s="25">
        <v>1816</v>
      </c>
      <c r="Y44" s="26">
        <v>100</v>
      </c>
      <c r="Z44" s="71"/>
    </row>
    <row r="45" spans="1:26" s="24" customFormat="1" ht="15" customHeight="1" x14ac:dyDescent="0.2">
      <c r="A45" s="22" t="s">
        <v>1</v>
      </c>
      <c r="B45" s="66" t="s">
        <v>53</v>
      </c>
      <c r="C45" s="65">
        <v>246</v>
      </c>
      <c r="D45" s="61">
        <v>9</v>
      </c>
      <c r="E45" s="54">
        <v>3.863</v>
      </c>
      <c r="F45" s="55">
        <v>0</v>
      </c>
      <c r="G45" s="54">
        <v>0</v>
      </c>
      <c r="H45" s="56">
        <v>51</v>
      </c>
      <c r="I45" s="54">
        <v>21.888400000000001</v>
      </c>
      <c r="J45" s="55">
        <v>3</v>
      </c>
      <c r="K45" s="54">
        <v>1.2876000000000001</v>
      </c>
      <c r="L45" s="56">
        <v>160</v>
      </c>
      <c r="M45" s="54">
        <v>68.669499999999999</v>
      </c>
      <c r="N45" s="55">
        <v>1</v>
      </c>
      <c r="O45" s="54">
        <v>0.42920000000000003</v>
      </c>
      <c r="P45" s="57">
        <v>9</v>
      </c>
      <c r="Q45" s="58">
        <v>3.8626999999999998</v>
      </c>
      <c r="R45" s="61">
        <v>61</v>
      </c>
      <c r="S45" s="68">
        <v>24.796700000000001</v>
      </c>
      <c r="T45" s="53">
        <v>13</v>
      </c>
      <c r="U45" s="58">
        <v>5.2845500000000003</v>
      </c>
      <c r="V45" s="53">
        <v>8</v>
      </c>
      <c r="W45" s="58">
        <v>3.2519999999999998</v>
      </c>
      <c r="X45" s="63">
        <v>1289</v>
      </c>
      <c r="Y45" s="64">
        <v>100</v>
      </c>
      <c r="Z45" s="70"/>
    </row>
    <row r="46" spans="1:26" s="24" customFormat="1" ht="15" customHeight="1" x14ac:dyDescent="0.2">
      <c r="A46" s="22" t="s">
        <v>1</v>
      </c>
      <c r="B46" s="52" t="s">
        <v>54</v>
      </c>
      <c r="C46" s="37">
        <v>3814</v>
      </c>
      <c r="D46" s="38">
        <v>10</v>
      </c>
      <c r="E46" s="40">
        <v>0.26700000000000002</v>
      </c>
      <c r="F46" s="42">
        <v>22</v>
      </c>
      <c r="G46" s="40">
        <v>0.58709999999999996</v>
      </c>
      <c r="H46" s="42">
        <v>614</v>
      </c>
      <c r="I46" s="40">
        <v>16.386399999999998</v>
      </c>
      <c r="J46" s="42">
        <v>1013</v>
      </c>
      <c r="K46" s="40">
        <v>27.035</v>
      </c>
      <c r="L46" s="41">
        <v>1901</v>
      </c>
      <c r="M46" s="40">
        <v>50.733899999999998</v>
      </c>
      <c r="N46" s="41">
        <v>1</v>
      </c>
      <c r="O46" s="40" t="s">
        <v>77</v>
      </c>
      <c r="P46" s="46">
        <v>186</v>
      </c>
      <c r="Q46" s="39">
        <v>4.9640000000000004</v>
      </c>
      <c r="R46" s="38">
        <v>1406</v>
      </c>
      <c r="S46" s="44">
        <v>36.864199999999997</v>
      </c>
      <c r="T46" s="38">
        <v>67</v>
      </c>
      <c r="U46" s="39">
        <v>1.7566900000000001</v>
      </c>
      <c r="V46" s="38">
        <v>180</v>
      </c>
      <c r="W46" s="39">
        <v>4.7195</v>
      </c>
      <c r="X46" s="25">
        <v>3006</v>
      </c>
      <c r="Y46" s="26">
        <v>100</v>
      </c>
      <c r="Z46" s="71"/>
    </row>
    <row r="47" spans="1:26" s="24" customFormat="1" ht="15" customHeight="1" x14ac:dyDescent="0.2">
      <c r="A47" s="22" t="s">
        <v>1</v>
      </c>
      <c r="B47" s="66" t="s">
        <v>55</v>
      </c>
      <c r="C47" s="67">
        <v>181</v>
      </c>
      <c r="D47" s="53">
        <v>8</v>
      </c>
      <c r="E47" s="54">
        <v>4.4939999999999998</v>
      </c>
      <c r="F47" s="56">
        <v>1</v>
      </c>
      <c r="G47" s="54">
        <v>0.56179999999999997</v>
      </c>
      <c r="H47" s="56">
        <v>66</v>
      </c>
      <c r="I47" s="54">
        <v>37.078699999999998</v>
      </c>
      <c r="J47" s="56">
        <v>31</v>
      </c>
      <c r="K47" s="54">
        <v>17.415700000000001</v>
      </c>
      <c r="L47" s="56">
        <v>63</v>
      </c>
      <c r="M47" s="54">
        <v>35.393300000000004</v>
      </c>
      <c r="N47" s="55">
        <v>1</v>
      </c>
      <c r="O47" s="54">
        <v>0.56179999999999997</v>
      </c>
      <c r="P47" s="57">
        <v>8</v>
      </c>
      <c r="Q47" s="58">
        <v>4.4943999999999997</v>
      </c>
      <c r="R47" s="53">
        <v>29</v>
      </c>
      <c r="S47" s="68">
        <v>16.022099999999998</v>
      </c>
      <c r="T47" s="61">
        <v>3</v>
      </c>
      <c r="U47" s="58">
        <v>1.6574599999999999</v>
      </c>
      <c r="V47" s="61">
        <v>25</v>
      </c>
      <c r="W47" s="58">
        <v>13.812200000000001</v>
      </c>
      <c r="X47" s="63">
        <v>312</v>
      </c>
      <c r="Y47" s="64">
        <v>100</v>
      </c>
      <c r="Z47" s="70"/>
    </row>
    <row r="48" spans="1:26" s="24" customFormat="1" ht="15" customHeight="1" x14ac:dyDescent="0.2">
      <c r="A48" s="22" t="s">
        <v>1</v>
      </c>
      <c r="B48" s="52" t="s">
        <v>56</v>
      </c>
      <c r="C48" s="37">
        <v>1248</v>
      </c>
      <c r="D48" s="45">
        <v>4</v>
      </c>
      <c r="E48" s="40">
        <v>0.33</v>
      </c>
      <c r="F48" s="42">
        <v>2</v>
      </c>
      <c r="G48" s="40">
        <v>0.16520000000000001</v>
      </c>
      <c r="H48" s="41">
        <v>63</v>
      </c>
      <c r="I48" s="40">
        <v>5.2023000000000001</v>
      </c>
      <c r="J48" s="42">
        <v>657</v>
      </c>
      <c r="K48" s="40">
        <v>54.252699999999997</v>
      </c>
      <c r="L48" s="42">
        <v>440</v>
      </c>
      <c r="M48" s="40">
        <v>36.333599999999997</v>
      </c>
      <c r="N48" s="41">
        <v>0</v>
      </c>
      <c r="O48" s="40">
        <v>0</v>
      </c>
      <c r="P48" s="46">
        <v>45</v>
      </c>
      <c r="Q48" s="39">
        <v>3.7159</v>
      </c>
      <c r="R48" s="45">
        <v>244</v>
      </c>
      <c r="S48" s="44">
        <v>19.551300000000001</v>
      </c>
      <c r="T48" s="45">
        <v>37</v>
      </c>
      <c r="U48" s="39">
        <v>2.9647399999999999</v>
      </c>
      <c r="V48" s="45">
        <v>31</v>
      </c>
      <c r="W48" s="39">
        <v>2.484</v>
      </c>
      <c r="X48" s="25">
        <v>1243</v>
      </c>
      <c r="Y48" s="26">
        <v>100</v>
      </c>
      <c r="Z48" s="71"/>
    </row>
    <row r="49" spans="1:26" s="24" customFormat="1" ht="15" customHeight="1" x14ac:dyDescent="0.2">
      <c r="A49" s="22" t="s">
        <v>1</v>
      </c>
      <c r="B49" s="66" t="s">
        <v>57</v>
      </c>
      <c r="C49" s="67">
        <v>331</v>
      </c>
      <c r="D49" s="53">
        <v>123</v>
      </c>
      <c r="E49" s="54">
        <v>37.386000000000003</v>
      </c>
      <c r="F49" s="55">
        <v>2</v>
      </c>
      <c r="G49" s="54">
        <v>0.6079</v>
      </c>
      <c r="H49" s="55">
        <v>26</v>
      </c>
      <c r="I49" s="54">
        <v>7.9027000000000003</v>
      </c>
      <c r="J49" s="55">
        <v>6</v>
      </c>
      <c r="K49" s="54">
        <v>1.8237000000000001</v>
      </c>
      <c r="L49" s="56">
        <v>148</v>
      </c>
      <c r="M49" s="54">
        <v>44.9848</v>
      </c>
      <c r="N49" s="56">
        <v>0</v>
      </c>
      <c r="O49" s="54">
        <v>0</v>
      </c>
      <c r="P49" s="57">
        <v>24</v>
      </c>
      <c r="Q49" s="58">
        <v>7.2948000000000004</v>
      </c>
      <c r="R49" s="61">
        <v>75</v>
      </c>
      <c r="S49" s="68">
        <v>22.6586</v>
      </c>
      <c r="T49" s="61">
        <v>2</v>
      </c>
      <c r="U49" s="58">
        <v>0.60423000000000004</v>
      </c>
      <c r="V49" s="61">
        <v>0</v>
      </c>
      <c r="W49" s="58">
        <v>0</v>
      </c>
      <c r="X49" s="63">
        <v>698</v>
      </c>
      <c r="Y49" s="64">
        <v>100</v>
      </c>
      <c r="Z49" s="70"/>
    </row>
    <row r="50" spans="1:26" s="24" customFormat="1" ht="15" customHeight="1" x14ac:dyDescent="0.2">
      <c r="A50" s="22" t="s">
        <v>1</v>
      </c>
      <c r="B50" s="52" t="s">
        <v>58</v>
      </c>
      <c r="C50" s="37">
        <v>1520</v>
      </c>
      <c r="D50" s="38">
        <v>3</v>
      </c>
      <c r="E50" s="40">
        <v>0.2</v>
      </c>
      <c r="F50" s="42">
        <v>9</v>
      </c>
      <c r="G50" s="40">
        <v>0.59919999999999995</v>
      </c>
      <c r="H50" s="41">
        <v>99</v>
      </c>
      <c r="I50" s="40">
        <v>6.5911999999999997</v>
      </c>
      <c r="J50" s="42">
        <v>554</v>
      </c>
      <c r="K50" s="40">
        <v>36.8842</v>
      </c>
      <c r="L50" s="42">
        <v>795</v>
      </c>
      <c r="M50" s="40">
        <v>52.929400000000001</v>
      </c>
      <c r="N50" s="41">
        <v>0</v>
      </c>
      <c r="O50" s="40">
        <v>0</v>
      </c>
      <c r="P50" s="46">
        <v>42</v>
      </c>
      <c r="Q50" s="39">
        <v>2.7963</v>
      </c>
      <c r="R50" s="38">
        <v>372</v>
      </c>
      <c r="S50" s="44">
        <v>24.473700000000001</v>
      </c>
      <c r="T50" s="38">
        <v>18</v>
      </c>
      <c r="U50" s="39">
        <v>1.18421</v>
      </c>
      <c r="V50" s="38">
        <v>37</v>
      </c>
      <c r="W50" s="39">
        <v>2.4342000000000001</v>
      </c>
      <c r="X50" s="25">
        <v>1777</v>
      </c>
      <c r="Y50" s="26">
        <v>100</v>
      </c>
      <c r="Z50" s="71"/>
    </row>
    <row r="51" spans="1:26" s="24" customFormat="1" ht="15" customHeight="1" x14ac:dyDescent="0.2">
      <c r="A51" s="22" t="s">
        <v>1</v>
      </c>
      <c r="B51" s="66" t="s">
        <v>59</v>
      </c>
      <c r="C51" s="65">
        <v>11457</v>
      </c>
      <c r="D51" s="53">
        <v>40</v>
      </c>
      <c r="E51" s="54">
        <v>0.38</v>
      </c>
      <c r="F51" s="56">
        <v>87</v>
      </c>
      <c r="G51" s="54">
        <v>0.82750000000000001</v>
      </c>
      <c r="H51" s="55">
        <v>6555</v>
      </c>
      <c r="I51" s="54">
        <v>62.345399999999998</v>
      </c>
      <c r="J51" s="55">
        <v>2319</v>
      </c>
      <c r="K51" s="54">
        <v>22.0563</v>
      </c>
      <c r="L51" s="55">
        <v>1328</v>
      </c>
      <c r="M51" s="54">
        <v>12.630800000000001</v>
      </c>
      <c r="N51" s="56">
        <v>10</v>
      </c>
      <c r="O51" s="54">
        <v>9.5100000000000004E-2</v>
      </c>
      <c r="P51" s="57">
        <v>175</v>
      </c>
      <c r="Q51" s="58">
        <v>1.6644000000000001</v>
      </c>
      <c r="R51" s="53">
        <v>2314</v>
      </c>
      <c r="S51" s="68">
        <v>20.197299999999998</v>
      </c>
      <c r="T51" s="53">
        <v>943</v>
      </c>
      <c r="U51" s="58">
        <v>8.2307799999999993</v>
      </c>
      <c r="V51" s="53">
        <v>2032</v>
      </c>
      <c r="W51" s="58">
        <v>17.735900000000001</v>
      </c>
      <c r="X51" s="63">
        <v>8758</v>
      </c>
      <c r="Y51" s="64">
        <v>100</v>
      </c>
      <c r="Z51" s="70"/>
    </row>
    <row r="52" spans="1:26" s="24" customFormat="1" ht="15" customHeight="1" x14ac:dyDescent="0.2">
      <c r="A52" s="22" t="s">
        <v>1</v>
      </c>
      <c r="B52" s="52" t="s">
        <v>60</v>
      </c>
      <c r="C52" s="37">
        <v>193</v>
      </c>
      <c r="D52" s="45">
        <v>6</v>
      </c>
      <c r="E52" s="40">
        <v>3.109</v>
      </c>
      <c r="F52" s="42">
        <v>0</v>
      </c>
      <c r="G52" s="40">
        <v>0</v>
      </c>
      <c r="H52" s="41">
        <v>53</v>
      </c>
      <c r="I52" s="40">
        <v>27.461099999999998</v>
      </c>
      <c r="J52" s="41">
        <v>6</v>
      </c>
      <c r="K52" s="40">
        <v>3.1088</v>
      </c>
      <c r="L52" s="42">
        <v>123</v>
      </c>
      <c r="M52" s="40">
        <v>63.730600000000003</v>
      </c>
      <c r="N52" s="41">
        <v>4</v>
      </c>
      <c r="O52" s="40">
        <v>2.0724999999999998</v>
      </c>
      <c r="P52" s="43">
        <v>1</v>
      </c>
      <c r="Q52" s="39">
        <v>0.5181</v>
      </c>
      <c r="R52" s="38">
        <v>38</v>
      </c>
      <c r="S52" s="44">
        <v>19.6891</v>
      </c>
      <c r="T52" s="38">
        <v>0</v>
      </c>
      <c r="U52" s="39">
        <v>0</v>
      </c>
      <c r="V52" s="38">
        <v>35</v>
      </c>
      <c r="W52" s="39">
        <v>18.134699999999999</v>
      </c>
      <c r="X52" s="25">
        <v>1029</v>
      </c>
      <c r="Y52" s="26">
        <v>100</v>
      </c>
      <c r="Z52" s="71"/>
    </row>
    <row r="53" spans="1:26" s="24" customFormat="1" ht="15" customHeight="1" x14ac:dyDescent="0.2">
      <c r="A53" s="22" t="s">
        <v>1</v>
      </c>
      <c r="B53" s="66" t="s">
        <v>61</v>
      </c>
      <c r="C53" s="67">
        <v>15</v>
      </c>
      <c r="D53" s="61">
        <v>0</v>
      </c>
      <c r="E53" s="54">
        <v>0</v>
      </c>
      <c r="F53" s="55">
        <v>0</v>
      </c>
      <c r="G53" s="54">
        <v>0</v>
      </c>
      <c r="H53" s="56">
        <v>2</v>
      </c>
      <c r="I53" s="54">
        <v>13.333299999999999</v>
      </c>
      <c r="J53" s="55">
        <v>4</v>
      </c>
      <c r="K53" s="54">
        <v>26.666699999999999</v>
      </c>
      <c r="L53" s="56">
        <v>9</v>
      </c>
      <c r="M53" s="54">
        <v>60</v>
      </c>
      <c r="N53" s="56">
        <v>0</v>
      </c>
      <c r="O53" s="54">
        <v>0</v>
      </c>
      <c r="P53" s="57">
        <v>0</v>
      </c>
      <c r="Q53" s="58">
        <v>0</v>
      </c>
      <c r="R53" s="53">
        <v>12</v>
      </c>
      <c r="S53" s="68">
        <v>80</v>
      </c>
      <c r="T53" s="61">
        <v>0</v>
      </c>
      <c r="U53" s="58">
        <v>0</v>
      </c>
      <c r="V53" s="61">
        <v>0</v>
      </c>
      <c r="W53" s="58">
        <v>0</v>
      </c>
      <c r="X53" s="63">
        <v>302</v>
      </c>
      <c r="Y53" s="64">
        <v>100</v>
      </c>
      <c r="Z53" s="70"/>
    </row>
    <row r="54" spans="1:26" s="24" customFormat="1" ht="15" customHeight="1" x14ac:dyDescent="0.2">
      <c r="A54" s="22" t="s">
        <v>1</v>
      </c>
      <c r="B54" s="52" t="s">
        <v>62</v>
      </c>
      <c r="C54" s="37">
        <v>2180</v>
      </c>
      <c r="D54" s="45">
        <v>5</v>
      </c>
      <c r="E54" s="40">
        <v>0.23300000000000001</v>
      </c>
      <c r="F54" s="42">
        <v>32</v>
      </c>
      <c r="G54" s="62">
        <v>1.4918</v>
      </c>
      <c r="H54" s="41">
        <v>285</v>
      </c>
      <c r="I54" s="62">
        <v>13.2867</v>
      </c>
      <c r="J54" s="42">
        <v>1209</v>
      </c>
      <c r="K54" s="40">
        <v>56.363599999999998</v>
      </c>
      <c r="L54" s="42">
        <v>532</v>
      </c>
      <c r="M54" s="40">
        <v>24.8019</v>
      </c>
      <c r="N54" s="42">
        <v>1</v>
      </c>
      <c r="O54" s="40" t="s">
        <v>77</v>
      </c>
      <c r="P54" s="46">
        <v>81</v>
      </c>
      <c r="Q54" s="39">
        <v>3.7761999999999998</v>
      </c>
      <c r="R54" s="45">
        <v>659</v>
      </c>
      <c r="S54" s="44">
        <v>30.229399999999998</v>
      </c>
      <c r="T54" s="38">
        <v>35</v>
      </c>
      <c r="U54" s="39">
        <v>1.6054999999999999</v>
      </c>
      <c r="V54" s="38">
        <v>166</v>
      </c>
      <c r="W54" s="39">
        <v>7.6147</v>
      </c>
      <c r="X54" s="25">
        <v>1982</v>
      </c>
      <c r="Y54" s="26">
        <v>100</v>
      </c>
      <c r="Z54" s="71"/>
    </row>
    <row r="55" spans="1:26" s="24" customFormat="1" ht="15" customHeight="1" x14ac:dyDescent="0.2">
      <c r="A55" s="22" t="s">
        <v>1</v>
      </c>
      <c r="B55" s="66" t="s">
        <v>63</v>
      </c>
      <c r="C55" s="65">
        <v>1171</v>
      </c>
      <c r="D55" s="53">
        <v>9</v>
      </c>
      <c r="E55" s="54">
        <v>0.81599999999999995</v>
      </c>
      <c r="F55" s="55">
        <v>19</v>
      </c>
      <c r="G55" s="54">
        <v>1.7225999999999999</v>
      </c>
      <c r="H55" s="56">
        <v>167</v>
      </c>
      <c r="I55" s="54">
        <v>15.140499999999999</v>
      </c>
      <c r="J55" s="56">
        <v>48</v>
      </c>
      <c r="K55" s="54">
        <v>4.3517999999999999</v>
      </c>
      <c r="L55" s="55">
        <v>731</v>
      </c>
      <c r="M55" s="54">
        <v>66.273799999999994</v>
      </c>
      <c r="N55" s="55">
        <v>10</v>
      </c>
      <c r="O55" s="54">
        <v>0.90659999999999996</v>
      </c>
      <c r="P55" s="60">
        <v>119</v>
      </c>
      <c r="Q55" s="58">
        <v>10.7888</v>
      </c>
      <c r="R55" s="61">
        <v>276</v>
      </c>
      <c r="S55" s="68">
        <v>23.569600000000001</v>
      </c>
      <c r="T55" s="53">
        <v>68</v>
      </c>
      <c r="U55" s="58">
        <v>5.8070000000000004</v>
      </c>
      <c r="V55" s="53">
        <v>23</v>
      </c>
      <c r="W55" s="58">
        <v>1.9641</v>
      </c>
      <c r="X55" s="63">
        <v>2339</v>
      </c>
      <c r="Y55" s="64">
        <v>100</v>
      </c>
      <c r="Z55" s="70"/>
    </row>
    <row r="56" spans="1:26" s="24" customFormat="1" ht="15" customHeight="1" x14ac:dyDescent="0.2">
      <c r="A56" s="22" t="s">
        <v>1</v>
      </c>
      <c r="B56" s="52" t="s">
        <v>64</v>
      </c>
      <c r="C56" s="37">
        <v>36</v>
      </c>
      <c r="D56" s="38">
        <v>0</v>
      </c>
      <c r="E56" s="40">
        <v>0</v>
      </c>
      <c r="F56" s="42">
        <v>0</v>
      </c>
      <c r="G56" s="40">
        <v>0</v>
      </c>
      <c r="H56" s="42">
        <v>3</v>
      </c>
      <c r="I56" s="40">
        <v>8.3332999999999995</v>
      </c>
      <c r="J56" s="41">
        <v>7</v>
      </c>
      <c r="K56" s="40">
        <v>19.444400000000002</v>
      </c>
      <c r="L56" s="42">
        <v>26</v>
      </c>
      <c r="M56" s="40">
        <v>72.222200000000001</v>
      </c>
      <c r="N56" s="41">
        <v>0</v>
      </c>
      <c r="O56" s="40">
        <v>0</v>
      </c>
      <c r="P56" s="43">
        <v>0</v>
      </c>
      <c r="Q56" s="39">
        <v>0</v>
      </c>
      <c r="R56" s="45">
        <v>8</v>
      </c>
      <c r="S56" s="44">
        <v>22.222200000000001</v>
      </c>
      <c r="T56" s="45">
        <v>0</v>
      </c>
      <c r="U56" s="39">
        <v>0</v>
      </c>
      <c r="V56" s="45">
        <v>1</v>
      </c>
      <c r="W56" s="39">
        <v>2.7778</v>
      </c>
      <c r="X56" s="25">
        <v>691</v>
      </c>
      <c r="Y56" s="26">
        <v>100</v>
      </c>
      <c r="Z56" s="71"/>
    </row>
    <row r="57" spans="1:26" s="24" customFormat="1" ht="15" customHeight="1" x14ac:dyDescent="0.2">
      <c r="A57" s="22" t="s">
        <v>1</v>
      </c>
      <c r="B57" s="66" t="s">
        <v>65</v>
      </c>
      <c r="C57" s="65">
        <v>1328</v>
      </c>
      <c r="D57" s="53">
        <v>48</v>
      </c>
      <c r="E57" s="54">
        <v>3.6360000000000001</v>
      </c>
      <c r="F57" s="56">
        <v>13</v>
      </c>
      <c r="G57" s="54">
        <v>0.98480000000000001</v>
      </c>
      <c r="H57" s="55">
        <v>143</v>
      </c>
      <c r="I57" s="54">
        <v>10.833299999999999</v>
      </c>
      <c r="J57" s="55">
        <v>417</v>
      </c>
      <c r="K57" s="54">
        <v>31.590900000000001</v>
      </c>
      <c r="L57" s="55">
        <v>641</v>
      </c>
      <c r="M57" s="54">
        <v>48.560600000000001</v>
      </c>
      <c r="N57" s="55">
        <v>2</v>
      </c>
      <c r="O57" s="54">
        <v>0.1515</v>
      </c>
      <c r="P57" s="60">
        <v>56</v>
      </c>
      <c r="Q57" s="58">
        <v>4.2423999999999999</v>
      </c>
      <c r="R57" s="61">
        <v>466</v>
      </c>
      <c r="S57" s="68">
        <v>35.090400000000002</v>
      </c>
      <c r="T57" s="61">
        <v>8</v>
      </c>
      <c r="U57" s="58">
        <v>0.60241</v>
      </c>
      <c r="V57" s="61">
        <v>29</v>
      </c>
      <c r="W57" s="58">
        <v>2.1837</v>
      </c>
      <c r="X57" s="63">
        <v>2235</v>
      </c>
      <c r="Y57" s="64">
        <v>100</v>
      </c>
      <c r="Z57" s="70"/>
    </row>
    <row r="58" spans="1:26" s="24" customFormat="1" ht="15" customHeight="1" x14ac:dyDescent="0.2">
      <c r="A58" s="22" t="s">
        <v>1</v>
      </c>
      <c r="B58" s="52" t="s">
        <v>66</v>
      </c>
      <c r="C58" s="47">
        <v>12</v>
      </c>
      <c r="D58" s="45">
        <v>0</v>
      </c>
      <c r="E58" s="40">
        <v>0</v>
      </c>
      <c r="F58" s="42">
        <v>0</v>
      </c>
      <c r="G58" s="40">
        <v>0</v>
      </c>
      <c r="H58" s="41">
        <v>1</v>
      </c>
      <c r="I58" s="40">
        <v>8.3332999999999995</v>
      </c>
      <c r="J58" s="42">
        <v>0</v>
      </c>
      <c r="K58" s="40">
        <v>0</v>
      </c>
      <c r="L58" s="42">
        <v>11</v>
      </c>
      <c r="M58" s="40">
        <v>91.666700000000006</v>
      </c>
      <c r="N58" s="42">
        <v>0</v>
      </c>
      <c r="O58" s="40">
        <v>0</v>
      </c>
      <c r="P58" s="46">
        <v>0</v>
      </c>
      <c r="Q58" s="39">
        <v>0</v>
      </c>
      <c r="R58" s="38">
        <v>2</v>
      </c>
      <c r="S58" s="44">
        <v>16.666699999999999</v>
      </c>
      <c r="T58" s="38">
        <v>0</v>
      </c>
      <c r="U58" s="39">
        <v>0</v>
      </c>
      <c r="V58" s="38">
        <v>0</v>
      </c>
      <c r="W58" s="39">
        <v>0</v>
      </c>
      <c r="X58" s="25">
        <v>366</v>
      </c>
      <c r="Y58" s="26">
        <v>100</v>
      </c>
      <c r="Z58" s="71"/>
    </row>
    <row r="59" spans="1:26" s="24" customFormat="1" ht="15" customHeight="1" thickBot="1" x14ac:dyDescent="0.25">
      <c r="A59" s="22" t="s">
        <v>1</v>
      </c>
      <c r="B59" s="74" t="s">
        <v>74</v>
      </c>
      <c r="C59" s="75">
        <v>0</v>
      </c>
      <c r="D59" s="76">
        <v>0</v>
      </c>
      <c r="E59" s="77">
        <v>0</v>
      </c>
      <c r="F59" s="78">
        <v>0</v>
      </c>
      <c r="G59" s="77">
        <v>0</v>
      </c>
      <c r="H59" s="79">
        <v>0</v>
      </c>
      <c r="I59" s="77">
        <v>0</v>
      </c>
      <c r="J59" s="78">
        <v>0</v>
      </c>
      <c r="K59" s="77">
        <v>0</v>
      </c>
      <c r="L59" s="78">
        <v>0</v>
      </c>
      <c r="M59" s="77">
        <v>0</v>
      </c>
      <c r="N59" s="78">
        <v>0</v>
      </c>
      <c r="O59" s="77">
        <v>0</v>
      </c>
      <c r="P59" s="80">
        <v>0</v>
      </c>
      <c r="Q59" s="81">
        <v>0</v>
      </c>
      <c r="R59" s="82">
        <v>0</v>
      </c>
      <c r="S59" s="83">
        <v>0</v>
      </c>
      <c r="T59" s="82">
        <v>0</v>
      </c>
      <c r="U59" s="81">
        <v>0</v>
      </c>
      <c r="V59" s="82">
        <v>0</v>
      </c>
      <c r="W59" s="81">
        <v>0</v>
      </c>
      <c r="X59" s="84">
        <v>1099</v>
      </c>
      <c r="Y59" s="85">
        <v>100</v>
      </c>
      <c r="Z59" s="86"/>
    </row>
    <row r="60" spans="1:26" s="24" customFormat="1" ht="15" customHeight="1" x14ac:dyDescent="0.2">
      <c r="A60" s="22"/>
      <c r="B60" s="89" t="s">
        <v>78</v>
      </c>
      <c r="C60" s="41"/>
      <c r="D60" s="41"/>
      <c r="E60" s="44"/>
      <c r="F60" s="42"/>
      <c r="G60" s="44"/>
      <c r="H60" s="41"/>
      <c r="I60" s="44"/>
      <c r="J60" s="42"/>
      <c r="K60" s="44"/>
      <c r="L60" s="42"/>
      <c r="M60" s="44"/>
      <c r="N60" s="42"/>
      <c r="O60" s="44"/>
      <c r="P60" s="41"/>
      <c r="Q60" s="44"/>
      <c r="R60" s="42"/>
      <c r="S60" s="44"/>
      <c r="T60" s="42"/>
      <c r="U60" s="44"/>
      <c r="V60" s="42"/>
      <c r="W60" s="44"/>
      <c r="X60" s="73"/>
      <c r="Y60" s="71"/>
      <c r="Z60" s="71"/>
    </row>
    <row r="61" spans="1:26"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c r="Z61" s="28"/>
    </row>
    <row r="62" spans="1:26"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c r="Z62" s="28"/>
    </row>
    <row r="63" spans="1:26"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c r="Z63" s="28"/>
    </row>
    <row r="64" spans="1:26" s="24" customFormat="1" ht="15" customHeight="1" x14ac:dyDescent="0.2">
      <c r="A64" s="22"/>
      <c r="B64" s="30" t="str">
        <f>CONCATENATE("NOTE: Table reads (for 50 states, District of Columbia, and Puerto Rico totals):  Of all ", C69," public school students with and without disabilities who received ", LOWER(A7), ", ",D69," (",TEXT(U7,"0.0"),"%) were served solely under Section 504 and ", F69," (",TEXT(S7,"0.0"),"%) were served under IDEA.")</f>
        <v>NOTE: Table reads (for 50 states, District of Columbia, and Puerto Rico totals):  Of all 54,321 public school students with and without disabilities who received school-related arrests, 2,021 (3.7%) were served solely under Section 504 and 13,996 (25.8%)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c r="Z64" s="28"/>
    </row>
    <row r="65" spans="1:27" s="24" customFormat="1" ht="15" customHeight="1" x14ac:dyDescent="0.2">
      <c r="A65" s="22"/>
      <c r="B65" s="30" t="str">
        <f>CONCATENATE("            Table reads (for 50 states, District of Columbia, and Puerto Rico Race/Ethnicity):  Of all ",TEXT(A1,"#,##0")," public school students with and without disabilities who received ",LOWER(A7), ", ",TEXT(D7,"#,##0")," (",TEXT(E7,"0.0"),"%) were American Indian or Alaska Native students with or without disabilities served under IDEA.")</f>
        <v xml:space="preserve">            Table reads (for 50 states, District of Columbia, and Puerto Rico Race/Ethnicity):  Of all 52,300 public school students with and without disabilities who received school-related arrests, 845 (1.6%)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c r="Z65" s="28"/>
    </row>
    <row r="66" spans="1:27"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c r="Z66" s="28"/>
    </row>
    <row r="67" spans="1:27" s="33" customFormat="1" ht="14.1" customHeight="1" x14ac:dyDescent="0.2">
      <c r="A67" s="36"/>
      <c r="B67" s="69" t="s">
        <v>73</v>
      </c>
      <c r="C67" s="69"/>
      <c r="D67" s="69"/>
      <c r="E67" s="69"/>
      <c r="F67" s="69"/>
      <c r="G67" s="69"/>
      <c r="H67" s="69"/>
      <c r="I67" s="69"/>
      <c r="J67" s="69"/>
      <c r="K67" s="69"/>
      <c r="L67" s="69"/>
      <c r="M67" s="69"/>
      <c r="N67" s="69"/>
      <c r="O67" s="69"/>
      <c r="P67" s="69"/>
      <c r="Q67" s="69"/>
      <c r="R67" s="69"/>
      <c r="S67" s="69"/>
      <c r="T67" s="69"/>
      <c r="U67" s="69"/>
      <c r="V67" s="69"/>
      <c r="W67" s="69"/>
      <c r="X67" s="32"/>
      <c r="Y67" s="31"/>
      <c r="Z67" s="31"/>
    </row>
    <row r="69" spans="1:27" ht="15" customHeight="1" x14ac:dyDescent="0.2">
      <c r="B69" s="48"/>
      <c r="C69" s="49" t="str">
        <f>IF(ISTEXT(C7),LEFT(C7,3),TEXT(C7,"#,##0"))</f>
        <v>54,321</v>
      </c>
      <c r="D69" s="49" t="str">
        <f>IF(ISTEXT(T7),LEFT(T7,3),TEXT(T7,"#,##0"))</f>
        <v>2,021</v>
      </c>
      <c r="E69" s="49"/>
      <c r="F69" s="49" t="str">
        <f>IF(ISTEXT(R7),LEFT(R7,3),TEXT(R7,"#,##0"))</f>
        <v>13,996</v>
      </c>
      <c r="G69" s="49"/>
      <c r="H69" s="49" t="str">
        <f>IF(ISTEXT(D7),LEFT(D7,3),TEXT(D7,"#,##0"))</f>
        <v>845</v>
      </c>
      <c r="I69" s="5"/>
      <c r="J69" s="5"/>
      <c r="K69" s="5"/>
      <c r="L69" s="5"/>
      <c r="M69" s="5"/>
      <c r="N69" s="5"/>
      <c r="O69" s="5"/>
      <c r="P69" s="5"/>
      <c r="Q69" s="5"/>
      <c r="R69" s="5"/>
      <c r="S69" s="5"/>
      <c r="T69" s="5"/>
      <c r="U69" s="5"/>
      <c r="V69" s="50"/>
      <c r="W69" s="51"/>
    </row>
    <row r="70" spans="1:27"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
      <c r="AA70" s="51"/>
    </row>
  </sheetData>
  <sortState xmlns:xlrd2="http://schemas.microsoft.com/office/spreadsheetml/2017/richdata2" ref="B8:Y59">
    <sortCondition ref="B8:B59"/>
  </sortState>
  <mergeCells count="16">
    <mergeCell ref="Y4:Z5"/>
    <mergeCell ref="B2:W2"/>
    <mergeCell ref="B4:B5"/>
    <mergeCell ref="C4:C5"/>
    <mergeCell ref="T4:U5"/>
    <mergeCell ref="R4:S5"/>
    <mergeCell ref="D4:Q4"/>
    <mergeCell ref="X4:X5"/>
    <mergeCell ref="D5:E5"/>
    <mergeCell ref="F5:G5"/>
    <mergeCell ref="H5:I5"/>
    <mergeCell ref="J5:K5"/>
    <mergeCell ref="L5:M5"/>
    <mergeCell ref="N5:O5"/>
    <mergeCell ref="P5:Q5"/>
    <mergeCell ref="V4:W5"/>
  </mergeCells>
  <phoneticPr fontId="16" type="noConversion"/>
  <printOptions horizontalCentered="1"/>
  <pageMargins left="0.25" right="0.25" top="0.75" bottom="0.75" header="0.3" footer="0.3"/>
  <pageSetup scale="47" orientation="landscape" horizontalDpi="4294967292" verticalDpi="4294967292"/>
  <extLst>
    <ext xmlns:mx="http://schemas.microsoft.com/office/mac/excel/2008/main" uri="{64002731-A6B0-56B0-2670-7721B7C09600}">
      <mx:PLV Mode="0"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70"/>
  <sheetViews>
    <sheetView showGridLines="0" zoomScale="80" zoomScaleNormal="80" workbookViewId="0">
      <selection activeCell="D5" sqref="D5:E5"/>
    </sheetView>
  </sheetViews>
  <sheetFormatPr defaultColWidth="10.28515625" defaultRowHeight="14.25" x14ac:dyDescent="0.2"/>
  <cols>
    <col min="1" max="1" width="8.28515625" style="34" customWidth="1"/>
    <col min="2" max="2" width="45.28515625" style="6" customWidth="1"/>
    <col min="3" max="21" width="12.7109375" style="6" customWidth="1"/>
    <col min="22" max="22" width="12.7109375" style="5" customWidth="1"/>
    <col min="23" max="23" width="12.7109375" style="35" customWidth="1"/>
    <col min="24" max="25" width="12.7109375" style="6" customWidth="1"/>
    <col min="26" max="26" width="1.5703125" style="6" bestFit="1" customWidth="1"/>
    <col min="27" max="16384" width="10.28515625" style="36"/>
  </cols>
  <sheetData>
    <row r="1" spans="1:26" s="6" customFormat="1" ht="15" customHeight="1" x14ac:dyDescent="0.2">
      <c r="A1" s="88">
        <f>D7+F7+H7+J7+L7+N7+P7</f>
        <v>36281</v>
      </c>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25">
      <c r="A2" s="7"/>
      <c r="B2" s="92" t="str">
        <f>CONCATENATE("Number and percentage of public school male students with and without disabilities receiving ",LOWER(A7), " by race/ethnicity, disability status, and English proficiency, by state: School Year 2017-18")</f>
        <v>Number and percentage of public school male students with and without disabilities receiving school-related arrests by race/ethnicity, disability status, and English proficiency, by state: School Year 2017-18</v>
      </c>
      <c r="C2" s="92"/>
      <c r="D2" s="92"/>
      <c r="E2" s="92"/>
      <c r="F2" s="92"/>
      <c r="G2" s="92"/>
      <c r="H2" s="92"/>
      <c r="I2" s="92"/>
      <c r="J2" s="92"/>
      <c r="K2" s="92"/>
      <c r="L2" s="92"/>
      <c r="M2" s="92"/>
      <c r="N2" s="92"/>
      <c r="O2" s="92"/>
      <c r="P2" s="92"/>
      <c r="Q2" s="92"/>
      <c r="R2" s="92"/>
      <c r="S2" s="92"/>
      <c r="T2" s="92"/>
      <c r="U2" s="92"/>
      <c r="V2" s="92"/>
      <c r="W2" s="92"/>
    </row>
    <row r="3" spans="1:26"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5.15" customHeight="1" x14ac:dyDescent="0.2">
      <c r="A4" s="11"/>
      <c r="B4" s="93" t="s">
        <v>0</v>
      </c>
      <c r="C4" s="95" t="s">
        <v>68</v>
      </c>
      <c r="D4" s="113" t="s">
        <v>80</v>
      </c>
      <c r="E4" s="102"/>
      <c r="F4" s="102"/>
      <c r="G4" s="102"/>
      <c r="H4" s="102"/>
      <c r="I4" s="102"/>
      <c r="J4" s="102"/>
      <c r="K4" s="102"/>
      <c r="L4" s="102"/>
      <c r="M4" s="102"/>
      <c r="N4" s="102"/>
      <c r="O4" s="102"/>
      <c r="P4" s="102"/>
      <c r="Q4" s="103"/>
      <c r="R4" s="97" t="s">
        <v>3</v>
      </c>
      <c r="S4" s="98"/>
      <c r="T4" s="97" t="s">
        <v>2</v>
      </c>
      <c r="U4" s="98"/>
      <c r="V4" s="97" t="s">
        <v>69</v>
      </c>
      <c r="W4" s="98"/>
      <c r="X4" s="104" t="s">
        <v>67</v>
      </c>
      <c r="Y4" s="90" t="s">
        <v>4</v>
      </c>
      <c r="Z4" s="91"/>
    </row>
    <row r="5" spans="1:26" s="12" customFormat="1" ht="25.15" customHeight="1" x14ac:dyDescent="0.2">
      <c r="A5" s="11"/>
      <c r="B5" s="94"/>
      <c r="C5" s="96"/>
      <c r="D5" s="106" t="s">
        <v>5</v>
      </c>
      <c r="E5" s="107"/>
      <c r="F5" s="108" t="s">
        <v>6</v>
      </c>
      <c r="G5" s="107"/>
      <c r="H5" s="109" t="s">
        <v>7</v>
      </c>
      <c r="I5" s="107"/>
      <c r="J5" s="109" t="s">
        <v>8</v>
      </c>
      <c r="K5" s="107"/>
      <c r="L5" s="109" t="s">
        <v>9</v>
      </c>
      <c r="M5" s="107"/>
      <c r="N5" s="109" t="s">
        <v>10</v>
      </c>
      <c r="O5" s="107"/>
      <c r="P5" s="109" t="s">
        <v>11</v>
      </c>
      <c r="Q5" s="110"/>
      <c r="R5" s="99"/>
      <c r="S5" s="100"/>
      <c r="T5" s="99"/>
      <c r="U5" s="100"/>
      <c r="V5" s="99"/>
      <c r="W5" s="100"/>
      <c r="X5" s="105"/>
      <c r="Y5" s="90"/>
      <c r="Z5" s="91"/>
    </row>
    <row r="6" spans="1:26" s="12" customFormat="1" ht="15" customHeight="1" thickBot="1" x14ac:dyDescent="0.25">
      <c r="A6" s="11"/>
      <c r="B6" s="13"/>
      <c r="C6" s="14"/>
      <c r="D6" s="15" t="s">
        <v>12</v>
      </c>
      <c r="E6" s="17" t="s">
        <v>14</v>
      </c>
      <c r="F6" s="18" t="s">
        <v>12</v>
      </c>
      <c r="G6" s="17" t="s">
        <v>14</v>
      </c>
      <c r="H6" s="18" t="s">
        <v>12</v>
      </c>
      <c r="I6" s="17" t="s">
        <v>14</v>
      </c>
      <c r="J6" s="18" t="s">
        <v>12</v>
      </c>
      <c r="K6" s="17" t="s">
        <v>14</v>
      </c>
      <c r="L6" s="18" t="s">
        <v>12</v>
      </c>
      <c r="M6" s="17" t="s">
        <v>14</v>
      </c>
      <c r="N6" s="18" t="s">
        <v>12</v>
      </c>
      <c r="O6" s="17" t="s">
        <v>14</v>
      </c>
      <c r="P6" s="18" t="s">
        <v>12</v>
      </c>
      <c r="Q6" s="19" t="s">
        <v>14</v>
      </c>
      <c r="R6" s="15" t="s">
        <v>12</v>
      </c>
      <c r="S6" s="16" t="s">
        <v>13</v>
      </c>
      <c r="T6" s="15" t="s">
        <v>12</v>
      </c>
      <c r="U6" s="16" t="s">
        <v>13</v>
      </c>
      <c r="V6" s="18" t="s">
        <v>12</v>
      </c>
      <c r="W6" s="16" t="s">
        <v>13</v>
      </c>
      <c r="X6" s="20"/>
      <c r="Y6" s="21"/>
      <c r="Z6" s="72"/>
    </row>
    <row r="7" spans="1:26" s="24" customFormat="1" ht="15" customHeight="1" x14ac:dyDescent="0.2">
      <c r="A7" s="22" t="s">
        <v>15</v>
      </c>
      <c r="B7" s="87" t="s">
        <v>75</v>
      </c>
      <c r="C7" s="65">
        <v>37800</v>
      </c>
      <c r="D7" s="53">
        <v>552</v>
      </c>
      <c r="E7" s="54">
        <v>1.5209999999999999</v>
      </c>
      <c r="F7" s="55">
        <v>441</v>
      </c>
      <c r="G7" s="54">
        <v>1.2155</v>
      </c>
      <c r="H7" s="55">
        <v>9652</v>
      </c>
      <c r="I7" s="54">
        <v>26.6035</v>
      </c>
      <c r="J7" s="55">
        <v>10765</v>
      </c>
      <c r="K7" s="54">
        <v>29.671199999999999</v>
      </c>
      <c r="L7" s="55">
        <v>13178</v>
      </c>
      <c r="M7" s="54">
        <v>36.322000000000003</v>
      </c>
      <c r="N7" s="56">
        <v>325</v>
      </c>
      <c r="O7" s="54">
        <v>0.89580000000000004</v>
      </c>
      <c r="P7" s="57">
        <v>1368</v>
      </c>
      <c r="Q7" s="58">
        <v>3.7706</v>
      </c>
      <c r="R7" s="59">
        <v>10871</v>
      </c>
      <c r="S7" s="68">
        <v>28.7593</v>
      </c>
      <c r="T7" s="59">
        <v>1519</v>
      </c>
      <c r="U7" s="58">
        <v>4.0185199999999996</v>
      </c>
      <c r="V7" s="59">
        <v>3018</v>
      </c>
      <c r="W7" s="58">
        <v>7.9840999999999998</v>
      </c>
      <c r="X7" s="63">
        <v>97632</v>
      </c>
      <c r="Y7" s="64">
        <v>99.376999999999995</v>
      </c>
      <c r="Z7" s="70"/>
    </row>
    <row r="8" spans="1:26" s="24" customFormat="1" ht="15" customHeight="1" x14ac:dyDescent="0.2">
      <c r="A8" s="22" t="s">
        <v>1</v>
      </c>
      <c r="B8" s="52" t="s">
        <v>17</v>
      </c>
      <c r="C8" s="37">
        <v>562</v>
      </c>
      <c r="D8" s="38">
        <v>8</v>
      </c>
      <c r="E8" s="40">
        <v>1.4339999999999999</v>
      </c>
      <c r="F8" s="42">
        <v>0</v>
      </c>
      <c r="G8" s="40">
        <v>0</v>
      </c>
      <c r="H8" s="41">
        <v>18</v>
      </c>
      <c r="I8" s="40">
        <v>3.2258</v>
      </c>
      <c r="J8" s="42">
        <v>330</v>
      </c>
      <c r="K8" s="40">
        <v>59.139800000000001</v>
      </c>
      <c r="L8" s="42">
        <v>199</v>
      </c>
      <c r="M8" s="40">
        <v>35.6631</v>
      </c>
      <c r="N8" s="42">
        <v>0</v>
      </c>
      <c r="O8" s="40">
        <v>0</v>
      </c>
      <c r="P8" s="46">
        <v>3</v>
      </c>
      <c r="Q8" s="39">
        <v>0.53759999999999997</v>
      </c>
      <c r="R8" s="45">
        <v>196</v>
      </c>
      <c r="S8" s="44">
        <v>34.875399999999999</v>
      </c>
      <c r="T8" s="38">
        <v>4</v>
      </c>
      <c r="U8" s="39">
        <v>0.71174000000000004</v>
      </c>
      <c r="V8" s="38">
        <v>10</v>
      </c>
      <c r="W8" s="39">
        <v>1.7794000000000001</v>
      </c>
      <c r="X8" s="25">
        <v>1390</v>
      </c>
      <c r="Y8" s="26">
        <v>100</v>
      </c>
      <c r="Z8" s="71"/>
    </row>
    <row r="9" spans="1:26" s="24" customFormat="1" ht="15" customHeight="1" x14ac:dyDescent="0.2">
      <c r="A9" s="22" t="s">
        <v>1</v>
      </c>
      <c r="B9" s="66" t="s">
        <v>16</v>
      </c>
      <c r="C9" s="65">
        <v>7</v>
      </c>
      <c r="D9" s="53">
        <v>7</v>
      </c>
      <c r="E9" s="54">
        <v>100</v>
      </c>
      <c r="F9" s="55">
        <v>0</v>
      </c>
      <c r="G9" s="54">
        <v>0</v>
      </c>
      <c r="H9" s="55">
        <v>0</v>
      </c>
      <c r="I9" s="54">
        <v>0</v>
      </c>
      <c r="J9" s="56">
        <v>0</v>
      </c>
      <c r="K9" s="54">
        <v>0</v>
      </c>
      <c r="L9" s="56">
        <v>0</v>
      </c>
      <c r="M9" s="54">
        <v>0</v>
      </c>
      <c r="N9" s="55">
        <v>0</v>
      </c>
      <c r="O9" s="54">
        <v>0</v>
      </c>
      <c r="P9" s="60">
        <v>0</v>
      </c>
      <c r="Q9" s="58">
        <v>0</v>
      </c>
      <c r="R9" s="61">
        <v>2</v>
      </c>
      <c r="S9" s="68">
        <v>28.571400000000001</v>
      </c>
      <c r="T9" s="61">
        <v>0</v>
      </c>
      <c r="U9" s="58">
        <v>0</v>
      </c>
      <c r="V9" s="61">
        <v>3</v>
      </c>
      <c r="W9" s="58">
        <v>42.857100000000003</v>
      </c>
      <c r="X9" s="63">
        <v>506</v>
      </c>
      <c r="Y9" s="64">
        <v>100</v>
      </c>
      <c r="Z9" s="70"/>
    </row>
    <row r="10" spans="1:26" s="24" customFormat="1" ht="15" customHeight="1" x14ac:dyDescent="0.2">
      <c r="A10" s="22" t="s">
        <v>1</v>
      </c>
      <c r="B10" s="52" t="s">
        <v>19</v>
      </c>
      <c r="C10" s="37">
        <v>1041</v>
      </c>
      <c r="D10" s="45">
        <v>129</v>
      </c>
      <c r="E10" s="40">
        <v>12.476000000000001</v>
      </c>
      <c r="F10" s="42">
        <v>4</v>
      </c>
      <c r="G10" s="40">
        <v>0.38679999999999998</v>
      </c>
      <c r="H10" s="41">
        <v>495</v>
      </c>
      <c r="I10" s="40">
        <v>47.872300000000003</v>
      </c>
      <c r="J10" s="42">
        <v>77</v>
      </c>
      <c r="K10" s="40">
        <v>7.4467999999999996</v>
      </c>
      <c r="L10" s="41">
        <v>297</v>
      </c>
      <c r="M10" s="40">
        <v>28.723400000000002</v>
      </c>
      <c r="N10" s="41">
        <v>0</v>
      </c>
      <c r="O10" s="40">
        <v>0</v>
      </c>
      <c r="P10" s="43">
        <v>32</v>
      </c>
      <c r="Q10" s="39">
        <v>3.0948000000000002</v>
      </c>
      <c r="R10" s="45">
        <v>175</v>
      </c>
      <c r="S10" s="44">
        <v>16.8108</v>
      </c>
      <c r="T10" s="45">
        <v>7</v>
      </c>
      <c r="U10" s="39">
        <v>0.67242999999999997</v>
      </c>
      <c r="V10" s="45">
        <v>34</v>
      </c>
      <c r="W10" s="39">
        <v>3.2660999999999998</v>
      </c>
      <c r="X10" s="25">
        <v>2000</v>
      </c>
      <c r="Y10" s="26">
        <v>99.7</v>
      </c>
      <c r="Z10" s="71"/>
    </row>
    <row r="11" spans="1:26" s="24" customFormat="1" ht="15" customHeight="1" x14ac:dyDescent="0.2">
      <c r="A11" s="22" t="s">
        <v>1</v>
      </c>
      <c r="B11" s="66" t="s">
        <v>18</v>
      </c>
      <c r="C11" s="65">
        <v>279</v>
      </c>
      <c r="D11" s="53">
        <v>4</v>
      </c>
      <c r="E11" s="54">
        <v>1.476</v>
      </c>
      <c r="F11" s="56">
        <v>0</v>
      </c>
      <c r="G11" s="54">
        <v>0</v>
      </c>
      <c r="H11" s="55">
        <v>23</v>
      </c>
      <c r="I11" s="54">
        <v>8.4870999999999999</v>
      </c>
      <c r="J11" s="55">
        <v>63</v>
      </c>
      <c r="K11" s="54">
        <v>23.247199999999999</v>
      </c>
      <c r="L11" s="55">
        <v>173</v>
      </c>
      <c r="M11" s="54">
        <v>63.837600000000002</v>
      </c>
      <c r="N11" s="55">
        <v>0</v>
      </c>
      <c r="O11" s="54">
        <v>0</v>
      </c>
      <c r="P11" s="60">
        <v>8</v>
      </c>
      <c r="Q11" s="58">
        <v>2.952</v>
      </c>
      <c r="R11" s="53">
        <v>67</v>
      </c>
      <c r="S11" s="68">
        <v>24.014299999999999</v>
      </c>
      <c r="T11" s="61">
        <v>8</v>
      </c>
      <c r="U11" s="58">
        <v>2.8673799999999998</v>
      </c>
      <c r="V11" s="61">
        <v>13</v>
      </c>
      <c r="W11" s="58">
        <v>4.6595000000000004</v>
      </c>
      <c r="X11" s="63">
        <v>1088</v>
      </c>
      <c r="Y11" s="64">
        <v>100</v>
      </c>
      <c r="Z11" s="70"/>
    </row>
    <row r="12" spans="1:26" s="24" customFormat="1" ht="15" customHeight="1" x14ac:dyDescent="0.2">
      <c r="A12" s="22" t="s">
        <v>1</v>
      </c>
      <c r="B12" s="52" t="s">
        <v>20</v>
      </c>
      <c r="C12" s="37">
        <v>1657</v>
      </c>
      <c r="D12" s="38">
        <v>19</v>
      </c>
      <c r="E12" s="40">
        <v>1.1639999999999999</v>
      </c>
      <c r="F12" s="41">
        <v>74</v>
      </c>
      <c r="G12" s="40">
        <v>4.5343</v>
      </c>
      <c r="H12" s="42">
        <v>953</v>
      </c>
      <c r="I12" s="40">
        <v>58.394599999999997</v>
      </c>
      <c r="J12" s="42">
        <v>227</v>
      </c>
      <c r="K12" s="40">
        <v>13.9093</v>
      </c>
      <c r="L12" s="42">
        <v>288</v>
      </c>
      <c r="M12" s="40">
        <v>17.647099999999998</v>
      </c>
      <c r="N12" s="41">
        <v>8</v>
      </c>
      <c r="O12" s="40">
        <v>0.49020000000000002</v>
      </c>
      <c r="P12" s="46">
        <v>63</v>
      </c>
      <c r="Q12" s="39">
        <v>3.8603000000000001</v>
      </c>
      <c r="R12" s="38">
        <v>458</v>
      </c>
      <c r="S12" s="44">
        <v>27.6403</v>
      </c>
      <c r="T12" s="45">
        <v>25</v>
      </c>
      <c r="U12" s="39">
        <v>1.50875</v>
      </c>
      <c r="V12" s="45">
        <v>265</v>
      </c>
      <c r="W12" s="39">
        <v>15.992800000000001</v>
      </c>
      <c r="X12" s="25">
        <v>10121</v>
      </c>
      <c r="Y12" s="26">
        <v>99.664000000000001</v>
      </c>
      <c r="Z12" s="71"/>
    </row>
    <row r="13" spans="1:26" s="24" customFormat="1" ht="15" customHeight="1" x14ac:dyDescent="0.2">
      <c r="A13" s="22" t="s">
        <v>1</v>
      </c>
      <c r="B13" s="66" t="s">
        <v>21</v>
      </c>
      <c r="C13" s="65">
        <v>155</v>
      </c>
      <c r="D13" s="53">
        <v>1</v>
      </c>
      <c r="E13" s="54">
        <v>0.67100000000000004</v>
      </c>
      <c r="F13" s="56">
        <v>0</v>
      </c>
      <c r="G13" s="54">
        <v>0</v>
      </c>
      <c r="H13" s="55">
        <v>57</v>
      </c>
      <c r="I13" s="54">
        <v>38.255000000000003</v>
      </c>
      <c r="J13" s="56">
        <v>17</v>
      </c>
      <c r="K13" s="54">
        <v>11.4094</v>
      </c>
      <c r="L13" s="55">
        <v>69</v>
      </c>
      <c r="M13" s="54">
        <v>46.308700000000002</v>
      </c>
      <c r="N13" s="55">
        <v>1</v>
      </c>
      <c r="O13" s="54">
        <v>0.67110000000000003</v>
      </c>
      <c r="P13" s="57">
        <v>4</v>
      </c>
      <c r="Q13" s="58">
        <v>2.6846000000000001</v>
      </c>
      <c r="R13" s="61">
        <v>46</v>
      </c>
      <c r="S13" s="68">
        <v>29.677399999999999</v>
      </c>
      <c r="T13" s="53">
        <v>6</v>
      </c>
      <c r="U13" s="58">
        <v>3.8709699999999998</v>
      </c>
      <c r="V13" s="53">
        <v>16</v>
      </c>
      <c r="W13" s="58">
        <v>10.3226</v>
      </c>
      <c r="X13" s="63">
        <v>1908</v>
      </c>
      <c r="Y13" s="64">
        <v>100</v>
      </c>
      <c r="Z13" s="70"/>
    </row>
    <row r="14" spans="1:26" s="24" customFormat="1" ht="15" customHeight="1" x14ac:dyDescent="0.2">
      <c r="A14" s="22" t="s">
        <v>1</v>
      </c>
      <c r="B14" s="52" t="s">
        <v>22</v>
      </c>
      <c r="C14" s="47">
        <v>1080</v>
      </c>
      <c r="D14" s="38">
        <v>5</v>
      </c>
      <c r="E14" s="40">
        <v>0.49299999999999999</v>
      </c>
      <c r="F14" s="42">
        <v>12</v>
      </c>
      <c r="G14" s="40">
        <v>1.1834</v>
      </c>
      <c r="H14" s="41">
        <v>335</v>
      </c>
      <c r="I14" s="40">
        <v>33.037500000000001</v>
      </c>
      <c r="J14" s="41">
        <v>277</v>
      </c>
      <c r="K14" s="40">
        <v>27.317599999999999</v>
      </c>
      <c r="L14" s="41">
        <v>354</v>
      </c>
      <c r="M14" s="40">
        <v>34.911200000000001</v>
      </c>
      <c r="N14" s="42">
        <v>1</v>
      </c>
      <c r="O14" s="40">
        <v>9.8599999999999993E-2</v>
      </c>
      <c r="P14" s="43">
        <v>30</v>
      </c>
      <c r="Q14" s="39">
        <v>2.9586000000000001</v>
      </c>
      <c r="R14" s="38">
        <v>450</v>
      </c>
      <c r="S14" s="44">
        <v>41.666699999999999</v>
      </c>
      <c r="T14" s="45">
        <v>66</v>
      </c>
      <c r="U14" s="39">
        <v>6.11111</v>
      </c>
      <c r="V14" s="45">
        <v>78</v>
      </c>
      <c r="W14" s="39">
        <v>7.2222</v>
      </c>
      <c r="X14" s="25">
        <v>1214</v>
      </c>
      <c r="Y14" s="26">
        <v>100</v>
      </c>
      <c r="Z14" s="71"/>
    </row>
    <row r="15" spans="1:26" s="24" customFormat="1" ht="15" customHeight="1" x14ac:dyDescent="0.2">
      <c r="A15" s="22" t="s">
        <v>1</v>
      </c>
      <c r="B15" s="66" t="s">
        <v>24</v>
      </c>
      <c r="C15" s="67">
        <v>141</v>
      </c>
      <c r="D15" s="53">
        <v>0</v>
      </c>
      <c r="E15" s="54">
        <v>0</v>
      </c>
      <c r="F15" s="55">
        <v>0</v>
      </c>
      <c r="G15" s="54">
        <v>0</v>
      </c>
      <c r="H15" s="55">
        <v>18</v>
      </c>
      <c r="I15" s="54">
        <v>13.235300000000001</v>
      </c>
      <c r="J15" s="56">
        <v>88</v>
      </c>
      <c r="K15" s="54">
        <v>64.7059</v>
      </c>
      <c r="L15" s="55">
        <v>24</v>
      </c>
      <c r="M15" s="54">
        <v>17.647099999999998</v>
      </c>
      <c r="N15" s="56">
        <v>0</v>
      </c>
      <c r="O15" s="54">
        <v>0</v>
      </c>
      <c r="P15" s="57">
        <v>6</v>
      </c>
      <c r="Q15" s="58">
        <v>4.4118000000000004</v>
      </c>
      <c r="R15" s="53">
        <v>64</v>
      </c>
      <c r="S15" s="68">
        <v>45.390099999999997</v>
      </c>
      <c r="T15" s="61">
        <v>5</v>
      </c>
      <c r="U15" s="58">
        <v>3.5461</v>
      </c>
      <c r="V15" s="61">
        <v>6</v>
      </c>
      <c r="W15" s="58">
        <v>4.2553000000000001</v>
      </c>
      <c r="X15" s="63">
        <v>231</v>
      </c>
      <c r="Y15" s="64">
        <v>100</v>
      </c>
      <c r="Z15" s="70"/>
    </row>
    <row r="16" spans="1:26" s="24" customFormat="1" ht="15" customHeight="1" x14ac:dyDescent="0.2">
      <c r="A16" s="22" t="s">
        <v>1</v>
      </c>
      <c r="B16" s="52" t="s">
        <v>23</v>
      </c>
      <c r="C16" s="47">
        <v>31</v>
      </c>
      <c r="D16" s="45">
        <v>0</v>
      </c>
      <c r="E16" s="40">
        <v>0</v>
      </c>
      <c r="F16" s="41">
        <v>0</v>
      </c>
      <c r="G16" s="40">
        <v>0</v>
      </c>
      <c r="H16" s="42">
        <v>1</v>
      </c>
      <c r="I16" s="40">
        <v>3.4483000000000001</v>
      </c>
      <c r="J16" s="41">
        <v>28</v>
      </c>
      <c r="K16" s="40">
        <v>96.551699999999997</v>
      </c>
      <c r="L16" s="42">
        <v>0</v>
      </c>
      <c r="M16" s="40">
        <v>0</v>
      </c>
      <c r="N16" s="41">
        <v>0</v>
      </c>
      <c r="O16" s="40">
        <v>0</v>
      </c>
      <c r="P16" s="43">
        <v>0</v>
      </c>
      <c r="Q16" s="39">
        <v>0</v>
      </c>
      <c r="R16" s="38">
        <v>11</v>
      </c>
      <c r="S16" s="44">
        <v>35.483899999999998</v>
      </c>
      <c r="T16" s="38">
        <v>2</v>
      </c>
      <c r="U16" s="39">
        <v>6.4516099999999996</v>
      </c>
      <c r="V16" s="38">
        <v>1</v>
      </c>
      <c r="W16" s="39">
        <v>3.2258</v>
      </c>
      <c r="X16" s="25">
        <v>228</v>
      </c>
      <c r="Y16" s="26">
        <v>100</v>
      </c>
      <c r="Z16" s="71"/>
    </row>
    <row r="17" spans="1:26" s="24" customFormat="1" ht="15" customHeight="1" x14ac:dyDescent="0.2">
      <c r="A17" s="22" t="s">
        <v>1</v>
      </c>
      <c r="B17" s="66" t="s">
        <v>25</v>
      </c>
      <c r="C17" s="65">
        <v>1703</v>
      </c>
      <c r="D17" s="53">
        <v>2</v>
      </c>
      <c r="E17" s="54">
        <v>0.127</v>
      </c>
      <c r="F17" s="56">
        <v>5</v>
      </c>
      <c r="G17" s="54">
        <v>0.31850000000000001</v>
      </c>
      <c r="H17" s="55">
        <v>315</v>
      </c>
      <c r="I17" s="54">
        <v>20.063700000000001</v>
      </c>
      <c r="J17" s="56">
        <v>725</v>
      </c>
      <c r="K17" s="54">
        <v>46.1783</v>
      </c>
      <c r="L17" s="56">
        <v>441</v>
      </c>
      <c r="M17" s="54">
        <v>28.089200000000002</v>
      </c>
      <c r="N17" s="56">
        <v>2</v>
      </c>
      <c r="O17" s="54">
        <v>0.12740000000000001</v>
      </c>
      <c r="P17" s="60">
        <v>80</v>
      </c>
      <c r="Q17" s="58">
        <v>5.0955000000000004</v>
      </c>
      <c r="R17" s="53">
        <v>511</v>
      </c>
      <c r="S17" s="68">
        <v>30.0059</v>
      </c>
      <c r="T17" s="53">
        <v>133</v>
      </c>
      <c r="U17" s="58">
        <v>7.8097500000000002</v>
      </c>
      <c r="V17" s="53">
        <v>51</v>
      </c>
      <c r="W17" s="58">
        <v>2.9946999999999999</v>
      </c>
      <c r="X17" s="63">
        <v>3976</v>
      </c>
      <c r="Y17" s="64">
        <v>100</v>
      </c>
      <c r="Z17" s="70"/>
    </row>
    <row r="18" spans="1:26" s="24" customFormat="1" ht="15" customHeight="1" x14ac:dyDescent="0.2">
      <c r="A18" s="22" t="s">
        <v>1</v>
      </c>
      <c r="B18" s="52" t="s">
        <v>26</v>
      </c>
      <c r="C18" s="37">
        <v>1813</v>
      </c>
      <c r="D18" s="45">
        <v>6</v>
      </c>
      <c r="E18" s="40">
        <v>0.33800000000000002</v>
      </c>
      <c r="F18" s="42">
        <v>27</v>
      </c>
      <c r="G18" s="40">
        <v>1.5203</v>
      </c>
      <c r="H18" s="42">
        <v>233</v>
      </c>
      <c r="I18" s="40">
        <v>13.119400000000001</v>
      </c>
      <c r="J18" s="42">
        <v>968</v>
      </c>
      <c r="K18" s="40">
        <v>54.5045</v>
      </c>
      <c r="L18" s="42">
        <v>480</v>
      </c>
      <c r="M18" s="40">
        <v>27.027000000000001</v>
      </c>
      <c r="N18" s="42">
        <v>1</v>
      </c>
      <c r="O18" s="40">
        <v>5.6300000000000003E-2</v>
      </c>
      <c r="P18" s="43">
        <v>61</v>
      </c>
      <c r="Q18" s="39">
        <v>3.4346999999999999</v>
      </c>
      <c r="R18" s="38">
        <v>410</v>
      </c>
      <c r="S18" s="44">
        <v>22.6145</v>
      </c>
      <c r="T18" s="45">
        <v>37</v>
      </c>
      <c r="U18" s="39">
        <v>2.0408200000000001</v>
      </c>
      <c r="V18" s="45">
        <v>49</v>
      </c>
      <c r="W18" s="39">
        <v>2.7027000000000001</v>
      </c>
      <c r="X18" s="25">
        <v>2416</v>
      </c>
      <c r="Y18" s="26">
        <v>100</v>
      </c>
      <c r="Z18" s="71"/>
    </row>
    <row r="19" spans="1:26" s="24" customFormat="1" ht="15" customHeight="1" x14ac:dyDescent="0.2">
      <c r="A19" s="22" t="s">
        <v>1</v>
      </c>
      <c r="B19" s="66" t="s">
        <v>27</v>
      </c>
      <c r="C19" s="65">
        <v>460</v>
      </c>
      <c r="D19" s="53">
        <v>1</v>
      </c>
      <c r="E19" s="54">
        <v>0.221</v>
      </c>
      <c r="F19" s="55">
        <v>84</v>
      </c>
      <c r="G19" s="54">
        <v>18.584099999999999</v>
      </c>
      <c r="H19" s="55">
        <v>28</v>
      </c>
      <c r="I19" s="54">
        <v>6.1947000000000001</v>
      </c>
      <c r="J19" s="55">
        <v>9</v>
      </c>
      <c r="K19" s="54">
        <v>1.9912000000000001</v>
      </c>
      <c r="L19" s="55">
        <v>43</v>
      </c>
      <c r="M19" s="54">
        <v>9.5132999999999992</v>
      </c>
      <c r="N19" s="55">
        <v>249</v>
      </c>
      <c r="O19" s="54">
        <v>55.088500000000003</v>
      </c>
      <c r="P19" s="57">
        <v>38</v>
      </c>
      <c r="Q19" s="58">
        <v>8.4070999999999998</v>
      </c>
      <c r="R19" s="53">
        <v>114</v>
      </c>
      <c r="S19" s="68">
        <v>24.782599999999999</v>
      </c>
      <c r="T19" s="53">
        <v>8</v>
      </c>
      <c r="U19" s="58">
        <v>1.7391300000000001</v>
      </c>
      <c r="V19" s="53">
        <v>31</v>
      </c>
      <c r="W19" s="58">
        <v>6.7390999999999996</v>
      </c>
      <c r="X19" s="63">
        <v>292</v>
      </c>
      <c r="Y19" s="64">
        <v>100</v>
      </c>
      <c r="Z19" s="70"/>
    </row>
    <row r="20" spans="1:26" s="24" customFormat="1" ht="15" customHeight="1" x14ac:dyDescent="0.2">
      <c r="A20" s="22" t="s">
        <v>1</v>
      </c>
      <c r="B20" s="52" t="s">
        <v>29</v>
      </c>
      <c r="C20" s="47">
        <v>54</v>
      </c>
      <c r="D20" s="45">
        <v>0</v>
      </c>
      <c r="E20" s="40">
        <v>0</v>
      </c>
      <c r="F20" s="41">
        <v>0</v>
      </c>
      <c r="G20" s="40">
        <v>0</v>
      </c>
      <c r="H20" s="42">
        <v>14</v>
      </c>
      <c r="I20" s="40">
        <v>26.415099999999999</v>
      </c>
      <c r="J20" s="41">
        <v>3</v>
      </c>
      <c r="K20" s="40">
        <v>5.6604000000000001</v>
      </c>
      <c r="L20" s="41">
        <v>36</v>
      </c>
      <c r="M20" s="40">
        <v>67.924499999999995</v>
      </c>
      <c r="N20" s="41">
        <v>0</v>
      </c>
      <c r="O20" s="40">
        <v>0</v>
      </c>
      <c r="P20" s="43">
        <v>0</v>
      </c>
      <c r="Q20" s="39">
        <v>0</v>
      </c>
      <c r="R20" s="38">
        <v>13</v>
      </c>
      <c r="S20" s="44">
        <v>24.074100000000001</v>
      </c>
      <c r="T20" s="45">
        <v>1</v>
      </c>
      <c r="U20" s="39">
        <v>1.85185</v>
      </c>
      <c r="V20" s="45">
        <v>3</v>
      </c>
      <c r="W20" s="39">
        <v>5.5556000000000001</v>
      </c>
      <c r="X20" s="25">
        <v>725</v>
      </c>
      <c r="Y20" s="26">
        <v>100</v>
      </c>
      <c r="Z20" s="71"/>
    </row>
    <row r="21" spans="1:26" s="24" customFormat="1" ht="15" customHeight="1" x14ac:dyDescent="0.2">
      <c r="A21" s="22" t="s">
        <v>1</v>
      </c>
      <c r="B21" s="66" t="s">
        <v>30</v>
      </c>
      <c r="C21" s="65">
        <v>1329</v>
      </c>
      <c r="D21" s="61">
        <v>0</v>
      </c>
      <c r="E21" s="54">
        <v>0</v>
      </c>
      <c r="F21" s="55">
        <v>17</v>
      </c>
      <c r="G21" s="54">
        <v>1.3037000000000001</v>
      </c>
      <c r="H21" s="56">
        <v>292</v>
      </c>
      <c r="I21" s="54">
        <v>22.392600000000002</v>
      </c>
      <c r="J21" s="55">
        <v>309</v>
      </c>
      <c r="K21" s="54">
        <v>23.696300000000001</v>
      </c>
      <c r="L21" s="55">
        <v>635</v>
      </c>
      <c r="M21" s="54">
        <v>48.696300000000001</v>
      </c>
      <c r="N21" s="55">
        <v>0</v>
      </c>
      <c r="O21" s="54">
        <v>0</v>
      </c>
      <c r="P21" s="60">
        <v>51</v>
      </c>
      <c r="Q21" s="58">
        <v>3.911</v>
      </c>
      <c r="R21" s="61">
        <v>432</v>
      </c>
      <c r="S21" s="68">
        <v>32.505600000000001</v>
      </c>
      <c r="T21" s="53">
        <v>25</v>
      </c>
      <c r="U21" s="58">
        <v>1.8811100000000001</v>
      </c>
      <c r="V21" s="53">
        <v>66</v>
      </c>
      <c r="W21" s="58">
        <v>4.9661</v>
      </c>
      <c r="X21" s="63">
        <v>4145</v>
      </c>
      <c r="Y21" s="64">
        <v>87.31</v>
      </c>
      <c r="Z21" s="70"/>
    </row>
    <row r="22" spans="1:26" s="24" customFormat="1" ht="15" customHeight="1" x14ac:dyDescent="0.2">
      <c r="A22" s="22" t="s">
        <v>1</v>
      </c>
      <c r="B22" s="52" t="s">
        <v>31</v>
      </c>
      <c r="C22" s="37">
        <v>1145</v>
      </c>
      <c r="D22" s="38">
        <v>2</v>
      </c>
      <c r="E22" s="40">
        <v>0.17599999999999999</v>
      </c>
      <c r="F22" s="41">
        <v>10</v>
      </c>
      <c r="G22" s="40">
        <v>0.87870000000000004</v>
      </c>
      <c r="H22" s="41">
        <v>92</v>
      </c>
      <c r="I22" s="40">
        <v>8.0844000000000005</v>
      </c>
      <c r="J22" s="42">
        <v>285</v>
      </c>
      <c r="K22" s="40">
        <v>25.043900000000001</v>
      </c>
      <c r="L22" s="42">
        <v>669</v>
      </c>
      <c r="M22" s="40">
        <v>58.787300000000002</v>
      </c>
      <c r="N22" s="42">
        <v>1</v>
      </c>
      <c r="O22" s="40">
        <v>8.7900000000000006E-2</v>
      </c>
      <c r="P22" s="46">
        <v>79</v>
      </c>
      <c r="Q22" s="39">
        <v>6.9420000000000002</v>
      </c>
      <c r="R22" s="45">
        <v>298</v>
      </c>
      <c r="S22" s="44">
        <v>26.026199999999999</v>
      </c>
      <c r="T22" s="45">
        <v>7</v>
      </c>
      <c r="U22" s="39">
        <v>0.61134999999999995</v>
      </c>
      <c r="V22" s="45">
        <v>47</v>
      </c>
      <c r="W22" s="39">
        <v>4.1048</v>
      </c>
      <c r="X22" s="25">
        <v>1886</v>
      </c>
      <c r="Y22" s="26">
        <v>100</v>
      </c>
      <c r="Z22" s="71"/>
    </row>
    <row r="23" spans="1:26" s="24" customFormat="1" ht="15" customHeight="1" x14ac:dyDescent="0.2">
      <c r="A23" s="22" t="s">
        <v>1</v>
      </c>
      <c r="B23" s="66" t="s">
        <v>28</v>
      </c>
      <c r="C23" s="65">
        <v>628</v>
      </c>
      <c r="D23" s="53">
        <v>3</v>
      </c>
      <c r="E23" s="54">
        <v>0.48799999999999999</v>
      </c>
      <c r="F23" s="55">
        <v>1</v>
      </c>
      <c r="G23" s="54">
        <v>0.16259999999999999</v>
      </c>
      <c r="H23" s="55">
        <v>86</v>
      </c>
      <c r="I23" s="54">
        <v>13.983700000000001</v>
      </c>
      <c r="J23" s="55">
        <v>174</v>
      </c>
      <c r="K23" s="54">
        <v>28.2927</v>
      </c>
      <c r="L23" s="55">
        <v>323</v>
      </c>
      <c r="M23" s="54">
        <v>52.520299999999999</v>
      </c>
      <c r="N23" s="55">
        <v>4</v>
      </c>
      <c r="O23" s="54">
        <v>0.65039999999999998</v>
      </c>
      <c r="P23" s="60">
        <v>24</v>
      </c>
      <c r="Q23" s="58">
        <v>3.9024000000000001</v>
      </c>
      <c r="R23" s="53">
        <v>200</v>
      </c>
      <c r="S23" s="68">
        <v>31.847100000000001</v>
      </c>
      <c r="T23" s="61">
        <v>13</v>
      </c>
      <c r="U23" s="58">
        <v>2.0700599999999998</v>
      </c>
      <c r="V23" s="61">
        <v>40</v>
      </c>
      <c r="W23" s="58">
        <v>6.3693999999999997</v>
      </c>
      <c r="X23" s="63">
        <v>1343</v>
      </c>
      <c r="Y23" s="64">
        <v>100</v>
      </c>
      <c r="Z23" s="70"/>
    </row>
    <row r="24" spans="1:26" s="24" customFormat="1" ht="15" customHeight="1" x14ac:dyDescent="0.2">
      <c r="A24" s="22" t="s">
        <v>1</v>
      </c>
      <c r="B24" s="52" t="s">
        <v>32</v>
      </c>
      <c r="C24" s="37">
        <v>449</v>
      </c>
      <c r="D24" s="45">
        <v>13</v>
      </c>
      <c r="E24" s="40">
        <v>2.9550000000000001</v>
      </c>
      <c r="F24" s="42">
        <v>7</v>
      </c>
      <c r="G24" s="40">
        <v>1.5909</v>
      </c>
      <c r="H24" s="41">
        <v>53</v>
      </c>
      <c r="I24" s="40">
        <v>12.045500000000001</v>
      </c>
      <c r="J24" s="42">
        <v>78</v>
      </c>
      <c r="K24" s="40">
        <v>17.7273</v>
      </c>
      <c r="L24" s="42">
        <v>268</v>
      </c>
      <c r="M24" s="40">
        <v>60.909100000000002</v>
      </c>
      <c r="N24" s="42">
        <v>2</v>
      </c>
      <c r="O24" s="40">
        <v>0.45450000000000002</v>
      </c>
      <c r="P24" s="46">
        <v>19</v>
      </c>
      <c r="Q24" s="39">
        <v>4.3182</v>
      </c>
      <c r="R24" s="38">
        <v>121</v>
      </c>
      <c r="S24" s="44">
        <v>26.948799999999999</v>
      </c>
      <c r="T24" s="45">
        <v>9</v>
      </c>
      <c r="U24" s="39">
        <v>2.0044499999999998</v>
      </c>
      <c r="V24" s="45">
        <v>32</v>
      </c>
      <c r="W24" s="39">
        <v>7.1269</v>
      </c>
      <c r="X24" s="25">
        <v>1350</v>
      </c>
      <c r="Y24" s="26">
        <v>100</v>
      </c>
      <c r="Z24" s="71"/>
    </row>
    <row r="25" spans="1:26" s="24" customFormat="1" ht="15" customHeight="1" x14ac:dyDescent="0.2">
      <c r="A25" s="22" t="s">
        <v>1</v>
      </c>
      <c r="B25" s="66" t="s">
        <v>33</v>
      </c>
      <c r="C25" s="67">
        <v>304</v>
      </c>
      <c r="D25" s="53">
        <v>0</v>
      </c>
      <c r="E25" s="54">
        <v>0</v>
      </c>
      <c r="F25" s="55">
        <v>1</v>
      </c>
      <c r="G25" s="54">
        <v>0.33560000000000001</v>
      </c>
      <c r="H25" s="55">
        <v>17</v>
      </c>
      <c r="I25" s="54">
        <v>5.7046999999999999</v>
      </c>
      <c r="J25" s="55">
        <v>129</v>
      </c>
      <c r="K25" s="54">
        <v>43.288600000000002</v>
      </c>
      <c r="L25" s="56">
        <v>143</v>
      </c>
      <c r="M25" s="54">
        <v>47.986600000000003</v>
      </c>
      <c r="N25" s="55">
        <v>0</v>
      </c>
      <c r="O25" s="54">
        <v>0</v>
      </c>
      <c r="P25" s="60">
        <v>8</v>
      </c>
      <c r="Q25" s="58">
        <v>2.6846000000000001</v>
      </c>
      <c r="R25" s="53">
        <v>109</v>
      </c>
      <c r="S25" s="68">
        <v>35.8553</v>
      </c>
      <c r="T25" s="53">
        <v>6</v>
      </c>
      <c r="U25" s="58">
        <v>1.9736800000000001</v>
      </c>
      <c r="V25" s="53">
        <v>11</v>
      </c>
      <c r="W25" s="58">
        <v>3.6183999999999998</v>
      </c>
      <c r="X25" s="63">
        <v>1401</v>
      </c>
      <c r="Y25" s="64">
        <v>100</v>
      </c>
      <c r="Z25" s="70"/>
    </row>
    <row r="26" spans="1:26" s="24" customFormat="1" ht="15" customHeight="1" x14ac:dyDescent="0.2">
      <c r="A26" s="22" t="s">
        <v>1</v>
      </c>
      <c r="B26" s="52" t="s">
        <v>34</v>
      </c>
      <c r="C26" s="37">
        <v>441</v>
      </c>
      <c r="D26" s="38">
        <v>4</v>
      </c>
      <c r="E26" s="40">
        <v>0.93899999999999995</v>
      </c>
      <c r="F26" s="41">
        <v>1</v>
      </c>
      <c r="G26" s="40">
        <v>0.23469999999999999</v>
      </c>
      <c r="H26" s="41">
        <v>15</v>
      </c>
      <c r="I26" s="40">
        <v>3.5211000000000001</v>
      </c>
      <c r="J26" s="42">
        <v>286</v>
      </c>
      <c r="K26" s="40">
        <v>67.136200000000002</v>
      </c>
      <c r="L26" s="42">
        <v>113</v>
      </c>
      <c r="M26" s="40">
        <v>26.5258</v>
      </c>
      <c r="N26" s="41">
        <v>0</v>
      </c>
      <c r="O26" s="40">
        <v>0</v>
      </c>
      <c r="P26" s="46">
        <v>7</v>
      </c>
      <c r="Q26" s="39">
        <v>1.6432</v>
      </c>
      <c r="R26" s="38">
        <v>68</v>
      </c>
      <c r="S26" s="44">
        <v>15.419499999999999</v>
      </c>
      <c r="T26" s="38">
        <v>15</v>
      </c>
      <c r="U26" s="39">
        <v>3.4013599999999999</v>
      </c>
      <c r="V26" s="38">
        <v>6</v>
      </c>
      <c r="W26" s="39">
        <v>1.3605</v>
      </c>
      <c r="X26" s="25">
        <v>1365</v>
      </c>
      <c r="Y26" s="26">
        <v>100</v>
      </c>
      <c r="Z26" s="71"/>
    </row>
    <row r="27" spans="1:26" s="24" customFormat="1" ht="15" customHeight="1" x14ac:dyDescent="0.2">
      <c r="A27" s="22" t="s">
        <v>1</v>
      </c>
      <c r="B27" s="66" t="s">
        <v>37</v>
      </c>
      <c r="C27" s="67">
        <v>36</v>
      </c>
      <c r="D27" s="61">
        <v>1</v>
      </c>
      <c r="E27" s="54">
        <v>2.9409999999999998</v>
      </c>
      <c r="F27" s="55">
        <v>0</v>
      </c>
      <c r="G27" s="54">
        <v>0</v>
      </c>
      <c r="H27" s="55">
        <v>0</v>
      </c>
      <c r="I27" s="54">
        <v>0</v>
      </c>
      <c r="J27" s="55">
        <v>6</v>
      </c>
      <c r="K27" s="54">
        <v>17.647099999999998</v>
      </c>
      <c r="L27" s="56">
        <v>26</v>
      </c>
      <c r="M27" s="54">
        <v>76.470600000000005</v>
      </c>
      <c r="N27" s="55">
        <v>0</v>
      </c>
      <c r="O27" s="54">
        <v>0</v>
      </c>
      <c r="P27" s="60">
        <v>1</v>
      </c>
      <c r="Q27" s="58">
        <v>2.9411999999999998</v>
      </c>
      <c r="R27" s="53">
        <v>14</v>
      </c>
      <c r="S27" s="68">
        <v>38.8889</v>
      </c>
      <c r="T27" s="61">
        <v>2</v>
      </c>
      <c r="U27" s="58">
        <v>5.5555599999999998</v>
      </c>
      <c r="V27" s="61">
        <v>1</v>
      </c>
      <c r="W27" s="58">
        <v>2.7778</v>
      </c>
      <c r="X27" s="63">
        <v>579</v>
      </c>
      <c r="Y27" s="64">
        <v>100</v>
      </c>
      <c r="Z27" s="70"/>
    </row>
    <row r="28" spans="1:26" s="24" customFormat="1" ht="15" customHeight="1" x14ac:dyDescent="0.2">
      <c r="A28" s="22" t="s">
        <v>1</v>
      </c>
      <c r="B28" s="52" t="s">
        <v>36</v>
      </c>
      <c r="C28" s="47">
        <v>1512</v>
      </c>
      <c r="D28" s="45">
        <v>5</v>
      </c>
      <c r="E28" s="40">
        <v>0.35199999999999998</v>
      </c>
      <c r="F28" s="42">
        <v>14</v>
      </c>
      <c r="G28" s="40">
        <v>0.98519999999999996</v>
      </c>
      <c r="H28" s="42">
        <v>110</v>
      </c>
      <c r="I28" s="40">
        <v>7.7409999999999997</v>
      </c>
      <c r="J28" s="42">
        <v>821</v>
      </c>
      <c r="K28" s="40">
        <v>57.776200000000003</v>
      </c>
      <c r="L28" s="41">
        <v>380</v>
      </c>
      <c r="M28" s="40">
        <v>26.741700000000002</v>
      </c>
      <c r="N28" s="42">
        <v>3</v>
      </c>
      <c r="O28" s="40">
        <v>0.21110000000000001</v>
      </c>
      <c r="P28" s="43">
        <v>88</v>
      </c>
      <c r="Q28" s="39">
        <v>6.1928000000000001</v>
      </c>
      <c r="R28" s="45">
        <v>439</v>
      </c>
      <c r="S28" s="44">
        <v>29.034400000000002</v>
      </c>
      <c r="T28" s="38">
        <v>91</v>
      </c>
      <c r="U28" s="39">
        <v>6.0185199999999996</v>
      </c>
      <c r="V28" s="38">
        <v>52</v>
      </c>
      <c r="W28" s="39">
        <v>3.4392</v>
      </c>
      <c r="X28" s="25">
        <v>1414</v>
      </c>
      <c r="Y28" s="26">
        <v>100</v>
      </c>
      <c r="Z28" s="71"/>
    </row>
    <row r="29" spans="1:26" s="24" customFormat="1" ht="15" customHeight="1" x14ac:dyDescent="0.2">
      <c r="A29" s="22" t="s">
        <v>1</v>
      </c>
      <c r="B29" s="66" t="s">
        <v>35</v>
      </c>
      <c r="C29" s="65">
        <v>170</v>
      </c>
      <c r="D29" s="53">
        <v>1</v>
      </c>
      <c r="E29" s="54">
        <v>0.60599999999999998</v>
      </c>
      <c r="F29" s="55">
        <v>1</v>
      </c>
      <c r="G29" s="54">
        <v>0.60609999999999997</v>
      </c>
      <c r="H29" s="56">
        <v>62</v>
      </c>
      <c r="I29" s="54">
        <v>37.575800000000001</v>
      </c>
      <c r="J29" s="55">
        <v>41</v>
      </c>
      <c r="K29" s="54">
        <v>24.848500000000001</v>
      </c>
      <c r="L29" s="56">
        <v>52</v>
      </c>
      <c r="M29" s="54">
        <v>31.5152</v>
      </c>
      <c r="N29" s="55">
        <v>0</v>
      </c>
      <c r="O29" s="54">
        <v>0</v>
      </c>
      <c r="P29" s="60">
        <v>8</v>
      </c>
      <c r="Q29" s="58">
        <v>4.8484999999999996</v>
      </c>
      <c r="R29" s="53">
        <v>68</v>
      </c>
      <c r="S29" s="68">
        <v>40</v>
      </c>
      <c r="T29" s="53">
        <v>5</v>
      </c>
      <c r="U29" s="58">
        <v>2.9411800000000001</v>
      </c>
      <c r="V29" s="53">
        <v>20</v>
      </c>
      <c r="W29" s="58">
        <v>11.764699999999999</v>
      </c>
      <c r="X29" s="63">
        <v>1870</v>
      </c>
      <c r="Y29" s="64">
        <v>99.412000000000006</v>
      </c>
      <c r="Z29" s="70"/>
    </row>
    <row r="30" spans="1:26" s="24" customFormat="1" ht="15" customHeight="1" x14ac:dyDescent="0.2">
      <c r="A30" s="22" t="s">
        <v>1</v>
      </c>
      <c r="B30" s="52" t="s">
        <v>38</v>
      </c>
      <c r="C30" s="37">
        <v>514</v>
      </c>
      <c r="D30" s="45">
        <v>5</v>
      </c>
      <c r="E30" s="40">
        <v>0.98</v>
      </c>
      <c r="F30" s="41">
        <v>4</v>
      </c>
      <c r="G30" s="40">
        <v>0.7843</v>
      </c>
      <c r="H30" s="42">
        <v>14</v>
      </c>
      <c r="I30" s="40">
        <v>2.7450999999999999</v>
      </c>
      <c r="J30" s="42">
        <v>68</v>
      </c>
      <c r="K30" s="40">
        <v>13.333299999999999</v>
      </c>
      <c r="L30" s="42">
        <v>407</v>
      </c>
      <c r="M30" s="40">
        <v>79.803899999999999</v>
      </c>
      <c r="N30" s="42">
        <v>1</v>
      </c>
      <c r="O30" s="40">
        <v>0.1961</v>
      </c>
      <c r="P30" s="43">
        <v>11</v>
      </c>
      <c r="Q30" s="39">
        <v>2.1568999999999998</v>
      </c>
      <c r="R30" s="45">
        <v>94</v>
      </c>
      <c r="S30" s="44">
        <v>18.2879</v>
      </c>
      <c r="T30" s="38">
        <v>4</v>
      </c>
      <c r="U30" s="39">
        <v>0.77820999999999996</v>
      </c>
      <c r="V30" s="38">
        <v>4</v>
      </c>
      <c r="W30" s="39">
        <v>0.7782</v>
      </c>
      <c r="X30" s="25">
        <v>3559</v>
      </c>
      <c r="Y30" s="26">
        <v>100</v>
      </c>
      <c r="Z30" s="71"/>
    </row>
    <row r="31" spans="1:26" s="24" customFormat="1" ht="15" customHeight="1" x14ac:dyDescent="0.2">
      <c r="A31" s="22" t="s">
        <v>1</v>
      </c>
      <c r="B31" s="66" t="s">
        <v>39</v>
      </c>
      <c r="C31" s="67">
        <v>319</v>
      </c>
      <c r="D31" s="53">
        <v>11</v>
      </c>
      <c r="E31" s="54">
        <v>3.5259999999999998</v>
      </c>
      <c r="F31" s="56">
        <v>2</v>
      </c>
      <c r="G31" s="54">
        <v>0.64100000000000001</v>
      </c>
      <c r="H31" s="55">
        <v>34</v>
      </c>
      <c r="I31" s="54">
        <v>10.897399999999999</v>
      </c>
      <c r="J31" s="56">
        <v>107</v>
      </c>
      <c r="K31" s="54">
        <v>34.294899999999998</v>
      </c>
      <c r="L31" s="55">
        <v>145</v>
      </c>
      <c r="M31" s="54">
        <v>46.474400000000003</v>
      </c>
      <c r="N31" s="55">
        <v>0</v>
      </c>
      <c r="O31" s="54">
        <v>0</v>
      </c>
      <c r="P31" s="57">
        <v>13</v>
      </c>
      <c r="Q31" s="58">
        <v>4.1666999999999996</v>
      </c>
      <c r="R31" s="61">
        <v>153</v>
      </c>
      <c r="S31" s="68">
        <v>47.962400000000002</v>
      </c>
      <c r="T31" s="53">
        <v>7</v>
      </c>
      <c r="U31" s="58">
        <v>2.1943600000000001</v>
      </c>
      <c r="V31" s="53">
        <v>16</v>
      </c>
      <c r="W31" s="58">
        <v>5.0156999999999998</v>
      </c>
      <c r="X31" s="63">
        <v>2232</v>
      </c>
      <c r="Y31" s="64">
        <v>100</v>
      </c>
      <c r="Z31" s="70"/>
    </row>
    <row r="32" spans="1:26" s="24" customFormat="1" ht="15" customHeight="1" x14ac:dyDescent="0.2">
      <c r="A32" s="22" t="s">
        <v>1</v>
      </c>
      <c r="B32" s="52" t="s">
        <v>41</v>
      </c>
      <c r="C32" s="37">
        <v>508</v>
      </c>
      <c r="D32" s="38">
        <v>0</v>
      </c>
      <c r="E32" s="40">
        <v>0</v>
      </c>
      <c r="F32" s="42">
        <v>1</v>
      </c>
      <c r="G32" s="40">
        <v>0.19839999999999999</v>
      </c>
      <c r="H32" s="42">
        <v>6</v>
      </c>
      <c r="I32" s="40">
        <v>1.1904999999999999</v>
      </c>
      <c r="J32" s="42">
        <v>305</v>
      </c>
      <c r="K32" s="40">
        <v>60.515900000000002</v>
      </c>
      <c r="L32" s="41">
        <v>181</v>
      </c>
      <c r="M32" s="40">
        <v>35.912700000000001</v>
      </c>
      <c r="N32" s="41">
        <v>3</v>
      </c>
      <c r="O32" s="40">
        <v>0.59519999999999995</v>
      </c>
      <c r="P32" s="46">
        <v>8</v>
      </c>
      <c r="Q32" s="39">
        <v>1.5872999999999999</v>
      </c>
      <c r="R32" s="38">
        <v>112</v>
      </c>
      <c r="S32" s="44">
        <v>22.0472</v>
      </c>
      <c r="T32" s="45">
        <v>4</v>
      </c>
      <c r="U32" s="39">
        <v>0.78739999999999999</v>
      </c>
      <c r="V32" s="45">
        <v>1</v>
      </c>
      <c r="W32" s="39">
        <v>0.19689999999999999</v>
      </c>
      <c r="X32" s="25">
        <v>960</v>
      </c>
      <c r="Y32" s="26">
        <v>100</v>
      </c>
      <c r="Z32" s="71"/>
    </row>
    <row r="33" spans="1:26" s="24" customFormat="1" ht="15" customHeight="1" x14ac:dyDescent="0.2">
      <c r="A33" s="22" t="s">
        <v>1</v>
      </c>
      <c r="B33" s="66" t="s">
        <v>40</v>
      </c>
      <c r="C33" s="65">
        <v>1206</v>
      </c>
      <c r="D33" s="61">
        <v>3</v>
      </c>
      <c r="E33" s="54">
        <v>0.255</v>
      </c>
      <c r="F33" s="55">
        <v>4</v>
      </c>
      <c r="G33" s="54">
        <v>0.33979999999999999</v>
      </c>
      <c r="H33" s="56">
        <v>72</v>
      </c>
      <c r="I33" s="54">
        <v>6.1172000000000004</v>
      </c>
      <c r="J33" s="55">
        <v>242</v>
      </c>
      <c r="K33" s="54">
        <v>20.560700000000001</v>
      </c>
      <c r="L33" s="55">
        <v>794</v>
      </c>
      <c r="M33" s="54">
        <v>67.459599999999995</v>
      </c>
      <c r="N33" s="56">
        <v>4</v>
      </c>
      <c r="O33" s="54">
        <v>0.33979999999999999</v>
      </c>
      <c r="P33" s="60">
        <v>58</v>
      </c>
      <c r="Q33" s="58">
        <v>4.9278000000000004</v>
      </c>
      <c r="R33" s="61">
        <v>374</v>
      </c>
      <c r="S33" s="68">
        <v>31.011600000000001</v>
      </c>
      <c r="T33" s="61">
        <v>29</v>
      </c>
      <c r="U33" s="58">
        <v>2.4046400000000001</v>
      </c>
      <c r="V33" s="61">
        <v>22</v>
      </c>
      <c r="W33" s="58">
        <v>1.8242</v>
      </c>
      <c r="X33" s="63">
        <v>2381</v>
      </c>
      <c r="Y33" s="64">
        <v>100</v>
      </c>
      <c r="Z33" s="70"/>
    </row>
    <row r="34" spans="1:26" s="24" customFormat="1" ht="15" customHeight="1" x14ac:dyDescent="0.2">
      <c r="A34" s="22" t="s">
        <v>1</v>
      </c>
      <c r="B34" s="52" t="s">
        <v>42</v>
      </c>
      <c r="C34" s="47">
        <v>134</v>
      </c>
      <c r="D34" s="38">
        <v>43</v>
      </c>
      <c r="E34" s="40">
        <v>32.576000000000001</v>
      </c>
      <c r="F34" s="42">
        <v>0</v>
      </c>
      <c r="G34" s="40">
        <v>0</v>
      </c>
      <c r="H34" s="41">
        <v>1</v>
      </c>
      <c r="I34" s="40">
        <v>0.75760000000000005</v>
      </c>
      <c r="J34" s="42">
        <v>3</v>
      </c>
      <c r="K34" s="40">
        <v>2.2726999999999999</v>
      </c>
      <c r="L34" s="41">
        <v>79</v>
      </c>
      <c r="M34" s="40">
        <v>59.848500000000001</v>
      </c>
      <c r="N34" s="41">
        <v>0</v>
      </c>
      <c r="O34" s="40">
        <v>0</v>
      </c>
      <c r="P34" s="43">
        <v>6</v>
      </c>
      <c r="Q34" s="39">
        <v>4.5454999999999997</v>
      </c>
      <c r="R34" s="45">
        <v>27</v>
      </c>
      <c r="S34" s="44">
        <v>20.1493</v>
      </c>
      <c r="T34" s="45">
        <v>2</v>
      </c>
      <c r="U34" s="39">
        <v>1.49254</v>
      </c>
      <c r="V34" s="45">
        <v>5</v>
      </c>
      <c r="W34" s="39">
        <v>3.7313000000000001</v>
      </c>
      <c r="X34" s="25">
        <v>823</v>
      </c>
      <c r="Y34" s="26">
        <v>96.233000000000004</v>
      </c>
      <c r="Z34" s="71"/>
    </row>
    <row r="35" spans="1:26" s="24" customFormat="1" ht="15" customHeight="1" x14ac:dyDescent="0.2">
      <c r="A35" s="22" t="s">
        <v>1</v>
      </c>
      <c r="B35" s="66" t="s">
        <v>45</v>
      </c>
      <c r="C35" s="67">
        <v>193</v>
      </c>
      <c r="D35" s="61">
        <v>5</v>
      </c>
      <c r="E35" s="54">
        <v>2.6459999999999999</v>
      </c>
      <c r="F35" s="55">
        <v>4</v>
      </c>
      <c r="G35" s="54">
        <v>2.1164000000000001</v>
      </c>
      <c r="H35" s="56">
        <v>41</v>
      </c>
      <c r="I35" s="54">
        <v>21.693100000000001</v>
      </c>
      <c r="J35" s="55">
        <v>31</v>
      </c>
      <c r="K35" s="54">
        <v>16.402100000000001</v>
      </c>
      <c r="L35" s="56">
        <v>98</v>
      </c>
      <c r="M35" s="54">
        <v>51.851900000000001</v>
      </c>
      <c r="N35" s="55">
        <v>1</v>
      </c>
      <c r="O35" s="54">
        <v>0.52910000000000001</v>
      </c>
      <c r="P35" s="60">
        <v>9</v>
      </c>
      <c r="Q35" s="58">
        <v>4.7618999999999998</v>
      </c>
      <c r="R35" s="61">
        <v>63</v>
      </c>
      <c r="S35" s="68">
        <v>32.642499999999998</v>
      </c>
      <c r="T35" s="61">
        <v>4</v>
      </c>
      <c r="U35" s="58">
        <v>2.07254</v>
      </c>
      <c r="V35" s="61">
        <v>1</v>
      </c>
      <c r="W35" s="58">
        <v>0.5181</v>
      </c>
      <c r="X35" s="63">
        <v>1055</v>
      </c>
      <c r="Y35" s="64">
        <v>100</v>
      </c>
      <c r="Z35" s="70"/>
    </row>
    <row r="36" spans="1:26" s="24" customFormat="1" ht="15" customHeight="1" x14ac:dyDescent="0.2">
      <c r="A36" s="22" t="s">
        <v>1</v>
      </c>
      <c r="B36" s="52" t="s">
        <v>49</v>
      </c>
      <c r="C36" s="47">
        <v>655</v>
      </c>
      <c r="D36" s="45">
        <v>10</v>
      </c>
      <c r="E36" s="40">
        <v>1.5629999999999999</v>
      </c>
      <c r="F36" s="42">
        <v>5</v>
      </c>
      <c r="G36" s="40">
        <v>0.78129999999999999</v>
      </c>
      <c r="H36" s="42">
        <v>240</v>
      </c>
      <c r="I36" s="40">
        <v>37.5</v>
      </c>
      <c r="J36" s="41">
        <v>130</v>
      </c>
      <c r="K36" s="40">
        <v>20.3125</v>
      </c>
      <c r="L36" s="41">
        <v>207</v>
      </c>
      <c r="M36" s="40">
        <v>32.343800000000002</v>
      </c>
      <c r="N36" s="42">
        <v>17</v>
      </c>
      <c r="O36" s="40">
        <v>2.6562999999999999</v>
      </c>
      <c r="P36" s="46">
        <v>31</v>
      </c>
      <c r="Q36" s="39">
        <v>4.8437999999999999</v>
      </c>
      <c r="R36" s="38">
        <v>193</v>
      </c>
      <c r="S36" s="44">
        <v>29.465599999999998</v>
      </c>
      <c r="T36" s="45">
        <v>15</v>
      </c>
      <c r="U36" s="39">
        <v>2.2900800000000001</v>
      </c>
      <c r="V36" s="45">
        <v>108</v>
      </c>
      <c r="W36" s="39">
        <v>16.488499999999998</v>
      </c>
      <c r="X36" s="25">
        <v>704</v>
      </c>
      <c r="Y36" s="26">
        <v>100</v>
      </c>
      <c r="Z36" s="71"/>
    </row>
    <row r="37" spans="1:26" s="24" customFormat="1" ht="15" customHeight="1" x14ac:dyDescent="0.2">
      <c r="A37" s="22" t="s">
        <v>1</v>
      </c>
      <c r="B37" s="66" t="s">
        <v>46</v>
      </c>
      <c r="C37" s="65">
        <v>210</v>
      </c>
      <c r="D37" s="53">
        <v>0</v>
      </c>
      <c r="E37" s="54">
        <v>0</v>
      </c>
      <c r="F37" s="55">
        <v>4</v>
      </c>
      <c r="G37" s="54">
        <v>2.0202</v>
      </c>
      <c r="H37" s="55">
        <v>6</v>
      </c>
      <c r="I37" s="54">
        <v>3.0303</v>
      </c>
      <c r="J37" s="55">
        <v>14</v>
      </c>
      <c r="K37" s="54">
        <v>7.0707000000000004</v>
      </c>
      <c r="L37" s="55">
        <v>173</v>
      </c>
      <c r="M37" s="54">
        <v>87.373699999999999</v>
      </c>
      <c r="N37" s="56">
        <v>1</v>
      </c>
      <c r="O37" s="54">
        <v>0.50509999999999999</v>
      </c>
      <c r="P37" s="60">
        <v>0</v>
      </c>
      <c r="Q37" s="58">
        <v>0</v>
      </c>
      <c r="R37" s="53">
        <v>45</v>
      </c>
      <c r="S37" s="68">
        <v>21.428599999999999</v>
      </c>
      <c r="T37" s="61">
        <v>12</v>
      </c>
      <c r="U37" s="58">
        <v>5.7142900000000001</v>
      </c>
      <c r="V37" s="61">
        <v>3</v>
      </c>
      <c r="W37" s="58">
        <v>1.4286000000000001</v>
      </c>
      <c r="X37" s="63">
        <v>491</v>
      </c>
      <c r="Y37" s="64">
        <v>100</v>
      </c>
      <c r="Z37" s="70"/>
    </row>
    <row r="38" spans="1:26" s="24" customFormat="1" ht="15" customHeight="1" x14ac:dyDescent="0.2">
      <c r="A38" s="22" t="s">
        <v>1</v>
      </c>
      <c r="B38" s="52" t="s">
        <v>47</v>
      </c>
      <c r="C38" s="37">
        <v>497</v>
      </c>
      <c r="D38" s="38">
        <v>1</v>
      </c>
      <c r="E38" s="40">
        <v>0.20699999999999999</v>
      </c>
      <c r="F38" s="42">
        <v>18</v>
      </c>
      <c r="G38" s="40">
        <v>3.7343999999999999</v>
      </c>
      <c r="H38" s="42">
        <v>152</v>
      </c>
      <c r="I38" s="40">
        <v>31.535299999999999</v>
      </c>
      <c r="J38" s="42">
        <v>120</v>
      </c>
      <c r="K38" s="40">
        <v>24.8963</v>
      </c>
      <c r="L38" s="42">
        <v>175</v>
      </c>
      <c r="M38" s="40">
        <v>36.307099999999998</v>
      </c>
      <c r="N38" s="42">
        <v>2</v>
      </c>
      <c r="O38" s="40">
        <v>0.41489999999999999</v>
      </c>
      <c r="P38" s="43">
        <v>14</v>
      </c>
      <c r="Q38" s="39">
        <v>2.9045999999999998</v>
      </c>
      <c r="R38" s="38">
        <v>149</v>
      </c>
      <c r="S38" s="44">
        <v>29.979900000000001</v>
      </c>
      <c r="T38" s="45">
        <v>15</v>
      </c>
      <c r="U38" s="39">
        <v>3.0181100000000001</v>
      </c>
      <c r="V38" s="45">
        <v>29</v>
      </c>
      <c r="W38" s="39">
        <v>5.835</v>
      </c>
      <c r="X38" s="25">
        <v>2561</v>
      </c>
      <c r="Y38" s="26">
        <v>100</v>
      </c>
      <c r="Z38" s="71"/>
    </row>
    <row r="39" spans="1:26" s="24" customFormat="1" ht="15" customHeight="1" x14ac:dyDescent="0.2">
      <c r="A39" s="22" t="s">
        <v>1</v>
      </c>
      <c r="B39" s="66" t="s">
        <v>48</v>
      </c>
      <c r="C39" s="65">
        <v>60</v>
      </c>
      <c r="D39" s="61">
        <v>18</v>
      </c>
      <c r="E39" s="54">
        <v>30</v>
      </c>
      <c r="F39" s="55">
        <v>0</v>
      </c>
      <c r="G39" s="54">
        <v>0</v>
      </c>
      <c r="H39" s="56">
        <v>28</v>
      </c>
      <c r="I39" s="54">
        <v>46.666699999999999</v>
      </c>
      <c r="J39" s="55">
        <v>2</v>
      </c>
      <c r="K39" s="54">
        <v>3.3332999999999999</v>
      </c>
      <c r="L39" s="56">
        <v>11</v>
      </c>
      <c r="M39" s="54">
        <v>18.333300000000001</v>
      </c>
      <c r="N39" s="55">
        <v>0</v>
      </c>
      <c r="O39" s="54">
        <v>0</v>
      </c>
      <c r="P39" s="60">
        <v>1</v>
      </c>
      <c r="Q39" s="58">
        <v>1.6667000000000001</v>
      </c>
      <c r="R39" s="53">
        <v>18</v>
      </c>
      <c r="S39" s="68">
        <v>30</v>
      </c>
      <c r="T39" s="53">
        <v>0</v>
      </c>
      <c r="U39" s="58">
        <v>0</v>
      </c>
      <c r="V39" s="53">
        <v>12</v>
      </c>
      <c r="W39" s="58">
        <v>20</v>
      </c>
      <c r="X39" s="63">
        <v>866</v>
      </c>
      <c r="Y39" s="64">
        <v>100</v>
      </c>
      <c r="Z39" s="70"/>
    </row>
    <row r="40" spans="1:26" s="24" customFormat="1" ht="15" customHeight="1" x14ac:dyDescent="0.2">
      <c r="A40" s="22" t="s">
        <v>1</v>
      </c>
      <c r="B40" s="52" t="s">
        <v>50</v>
      </c>
      <c r="C40" s="47">
        <v>492</v>
      </c>
      <c r="D40" s="38">
        <v>0</v>
      </c>
      <c r="E40" s="40">
        <v>0</v>
      </c>
      <c r="F40" s="42">
        <v>7</v>
      </c>
      <c r="G40" s="40">
        <v>1.4643999999999999</v>
      </c>
      <c r="H40" s="42">
        <v>48</v>
      </c>
      <c r="I40" s="40">
        <v>10.0418</v>
      </c>
      <c r="J40" s="41">
        <v>127</v>
      </c>
      <c r="K40" s="40">
        <v>26.568999999999999</v>
      </c>
      <c r="L40" s="41">
        <v>276</v>
      </c>
      <c r="M40" s="40">
        <v>57.740600000000001</v>
      </c>
      <c r="N40" s="42">
        <v>0</v>
      </c>
      <c r="O40" s="40">
        <v>0</v>
      </c>
      <c r="P40" s="43">
        <v>20</v>
      </c>
      <c r="Q40" s="39">
        <v>4.1840999999999999</v>
      </c>
      <c r="R40" s="38">
        <v>206</v>
      </c>
      <c r="S40" s="44">
        <v>41.869900000000001</v>
      </c>
      <c r="T40" s="45">
        <v>14</v>
      </c>
      <c r="U40" s="39">
        <v>2.8455300000000001</v>
      </c>
      <c r="V40" s="45">
        <v>17</v>
      </c>
      <c r="W40" s="39">
        <v>3.4552999999999998</v>
      </c>
      <c r="X40" s="25">
        <v>4873</v>
      </c>
      <c r="Y40" s="26">
        <v>100</v>
      </c>
    </row>
    <row r="41" spans="1:26" s="24" customFormat="1" ht="15" customHeight="1" x14ac:dyDescent="0.2">
      <c r="A41" s="22" t="s">
        <v>1</v>
      </c>
      <c r="B41" s="66" t="s">
        <v>43</v>
      </c>
      <c r="C41" s="65">
        <v>317</v>
      </c>
      <c r="D41" s="61">
        <v>0</v>
      </c>
      <c r="E41" s="54">
        <v>0</v>
      </c>
      <c r="F41" s="55">
        <v>3</v>
      </c>
      <c r="G41" s="54">
        <v>0.96460000000000001</v>
      </c>
      <c r="H41" s="55">
        <v>45</v>
      </c>
      <c r="I41" s="54">
        <v>14.4695</v>
      </c>
      <c r="J41" s="55">
        <v>172</v>
      </c>
      <c r="K41" s="54">
        <v>55.305500000000002</v>
      </c>
      <c r="L41" s="56">
        <v>81</v>
      </c>
      <c r="M41" s="54">
        <v>26.045000000000002</v>
      </c>
      <c r="N41" s="56">
        <v>0</v>
      </c>
      <c r="O41" s="54">
        <v>0</v>
      </c>
      <c r="P41" s="57">
        <v>10</v>
      </c>
      <c r="Q41" s="58">
        <v>3.2153999999999998</v>
      </c>
      <c r="R41" s="61">
        <v>109</v>
      </c>
      <c r="S41" s="68">
        <v>34.384900000000002</v>
      </c>
      <c r="T41" s="53">
        <v>6</v>
      </c>
      <c r="U41" s="58">
        <v>1.8927400000000001</v>
      </c>
      <c r="V41" s="53">
        <v>21</v>
      </c>
      <c r="W41" s="58">
        <v>6.6246</v>
      </c>
      <c r="X41" s="63">
        <v>2661</v>
      </c>
      <c r="Y41" s="64">
        <v>100</v>
      </c>
      <c r="Z41" s="70"/>
    </row>
    <row r="42" spans="1:26" s="24" customFormat="1" ht="15" customHeight="1" x14ac:dyDescent="0.2">
      <c r="A42" s="22" t="s">
        <v>1</v>
      </c>
      <c r="B42" s="52" t="s">
        <v>44</v>
      </c>
      <c r="C42" s="47">
        <v>111</v>
      </c>
      <c r="D42" s="38">
        <v>34</v>
      </c>
      <c r="E42" s="40">
        <v>30.908999999999999</v>
      </c>
      <c r="F42" s="42">
        <v>1</v>
      </c>
      <c r="G42" s="40">
        <v>0.90910000000000002</v>
      </c>
      <c r="H42" s="42">
        <v>6</v>
      </c>
      <c r="I42" s="40">
        <v>5.4545000000000003</v>
      </c>
      <c r="J42" s="41">
        <v>12</v>
      </c>
      <c r="K42" s="40">
        <v>10.9091</v>
      </c>
      <c r="L42" s="41">
        <v>55</v>
      </c>
      <c r="M42" s="40">
        <v>50</v>
      </c>
      <c r="N42" s="41">
        <v>1</v>
      </c>
      <c r="O42" s="40">
        <v>0.90910000000000002</v>
      </c>
      <c r="P42" s="43">
        <v>1</v>
      </c>
      <c r="Q42" s="39">
        <v>0.90910000000000002</v>
      </c>
      <c r="R42" s="38">
        <v>39</v>
      </c>
      <c r="S42" s="44">
        <v>35.135100000000001</v>
      </c>
      <c r="T42" s="45">
        <v>1</v>
      </c>
      <c r="U42" s="39">
        <v>0.90090000000000003</v>
      </c>
      <c r="V42" s="45">
        <v>0</v>
      </c>
      <c r="W42" s="39">
        <v>0</v>
      </c>
      <c r="X42" s="25">
        <v>483</v>
      </c>
      <c r="Y42" s="26">
        <v>100</v>
      </c>
      <c r="Z42" s="71"/>
    </row>
    <row r="43" spans="1:26" s="24" customFormat="1" ht="15" customHeight="1" x14ac:dyDescent="0.2">
      <c r="A43" s="22" t="s">
        <v>1</v>
      </c>
      <c r="B43" s="66" t="s">
        <v>51</v>
      </c>
      <c r="C43" s="65">
        <v>600</v>
      </c>
      <c r="D43" s="53">
        <v>0</v>
      </c>
      <c r="E43" s="54">
        <v>0</v>
      </c>
      <c r="F43" s="55">
        <v>3</v>
      </c>
      <c r="G43" s="54">
        <v>0.51280000000000003</v>
      </c>
      <c r="H43" s="56">
        <v>15</v>
      </c>
      <c r="I43" s="54">
        <v>2.5640999999999998</v>
      </c>
      <c r="J43" s="55">
        <v>232</v>
      </c>
      <c r="K43" s="54">
        <v>39.658099999999997</v>
      </c>
      <c r="L43" s="55">
        <v>302</v>
      </c>
      <c r="M43" s="54">
        <v>51.623899999999999</v>
      </c>
      <c r="N43" s="55">
        <v>0</v>
      </c>
      <c r="O43" s="54">
        <v>0</v>
      </c>
      <c r="P43" s="57">
        <v>33</v>
      </c>
      <c r="Q43" s="58">
        <v>5.641</v>
      </c>
      <c r="R43" s="61">
        <v>221</v>
      </c>
      <c r="S43" s="68">
        <v>36.833300000000001</v>
      </c>
      <c r="T43" s="61">
        <v>15</v>
      </c>
      <c r="U43" s="58">
        <v>2.5</v>
      </c>
      <c r="V43" s="61">
        <v>11</v>
      </c>
      <c r="W43" s="58">
        <v>1.8332999999999999</v>
      </c>
      <c r="X43" s="63">
        <v>3593</v>
      </c>
      <c r="Y43" s="64">
        <v>100</v>
      </c>
      <c r="Z43" s="70"/>
    </row>
    <row r="44" spans="1:26" s="24" customFormat="1" ht="15" customHeight="1" x14ac:dyDescent="0.2">
      <c r="A44" s="22" t="s">
        <v>1</v>
      </c>
      <c r="B44" s="52" t="s">
        <v>52</v>
      </c>
      <c r="C44" s="37">
        <v>593</v>
      </c>
      <c r="D44" s="38">
        <v>51</v>
      </c>
      <c r="E44" s="40">
        <v>8.7330000000000005</v>
      </c>
      <c r="F44" s="41">
        <v>3</v>
      </c>
      <c r="G44" s="40">
        <v>0.51370000000000005</v>
      </c>
      <c r="H44" s="42">
        <v>117</v>
      </c>
      <c r="I44" s="40">
        <v>20.034199999999998</v>
      </c>
      <c r="J44" s="42">
        <v>145</v>
      </c>
      <c r="K44" s="40">
        <v>24.828800000000001</v>
      </c>
      <c r="L44" s="42">
        <v>216</v>
      </c>
      <c r="M44" s="40">
        <v>36.9863</v>
      </c>
      <c r="N44" s="41">
        <v>1</v>
      </c>
      <c r="O44" s="40">
        <v>0.17119999999999999</v>
      </c>
      <c r="P44" s="46">
        <v>51</v>
      </c>
      <c r="Q44" s="39">
        <v>8.7329000000000008</v>
      </c>
      <c r="R44" s="45">
        <v>192</v>
      </c>
      <c r="S44" s="44">
        <v>32.377699999999997</v>
      </c>
      <c r="T44" s="45">
        <v>9</v>
      </c>
      <c r="U44" s="39">
        <v>1.5177099999999999</v>
      </c>
      <c r="V44" s="45">
        <v>40</v>
      </c>
      <c r="W44" s="39">
        <v>6.7454000000000001</v>
      </c>
      <c r="X44" s="25">
        <v>1816</v>
      </c>
      <c r="Y44" s="26">
        <v>100</v>
      </c>
      <c r="Z44" s="71"/>
    </row>
    <row r="45" spans="1:26" s="24" customFormat="1" ht="15" customHeight="1" x14ac:dyDescent="0.2">
      <c r="A45" s="22" t="s">
        <v>1</v>
      </c>
      <c r="B45" s="66" t="s">
        <v>53</v>
      </c>
      <c r="C45" s="65">
        <v>169</v>
      </c>
      <c r="D45" s="61">
        <v>7</v>
      </c>
      <c r="E45" s="54">
        <v>4.4029999999999996</v>
      </c>
      <c r="F45" s="55">
        <v>0</v>
      </c>
      <c r="G45" s="54">
        <v>0</v>
      </c>
      <c r="H45" s="56">
        <v>32</v>
      </c>
      <c r="I45" s="54">
        <v>20.125800000000002</v>
      </c>
      <c r="J45" s="55">
        <v>2</v>
      </c>
      <c r="K45" s="54">
        <v>1.2579</v>
      </c>
      <c r="L45" s="56">
        <v>112</v>
      </c>
      <c r="M45" s="54">
        <v>70.440299999999993</v>
      </c>
      <c r="N45" s="55">
        <v>0</v>
      </c>
      <c r="O45" s="54">
        <v>0</v>
      </c>
      <c r="P45" s="57">
        <v>6</v>
      </c>
      <c r="Q45" s="58">
        <v>3.7736000000000001</v>
      </c>
      <c r="R45" s="61">
        <v>47</v>
      </c>
      <c r="S45" s="68">
        <v>27.810700000000001</v>
      </c>
      <c r="T45" s="53">
        <v>10</v>
      </c>
      <c r="U45" s="58">
        <v>5.91716</v>
      </c>
      <c r="V45" s="53">
        <v>5</v>
      </c>
      <c r="W45" s="58">
        <v>2.9586000000000001</v>
      </c>
      <c r="X45" s="63">
        <v>1289</v>
      </c>
      <c r="Y45" s="64">
        <v>100</v>
      </c>
      <c r="Z45" s="70"/>
    </row>
    <row r="46" spans="1:26" s="24" customFormat="1" ht="15" customHeight="1" x14ac:dyDescent="0.2">
      <c r="A46" s="22" t="s">
        <v>1</v>
      </c>
      <c r="B46" s="52" t="s">
        <v>54</v>
      </c>
      <c r="C46" s="37">
        <v>2648</v>
      </c>
      <c r="D46" s="38">
        <v>7</v>
      </c>
      <c r="E46" s="40">
        <v>0.27</v>
      </c>
      <c r="F46" s="42">
        <v>16</v>
      </c>
      <c r="G46" s="40">
        <v>0.61699999999999999</v>
      </c>
      <c r="H46" s="42">
        <v>402</v>
      </c>
      <c r="I46" s="40">
        <v>15.503299999999999</v>
      </c>
      <c r="J46" s="42">
        <v>637</v>
      </c>
      <c r="K46" s="40">
        <v>24.566099999999999</v>
      </c>
      <c r="L46" s="41">
        <v>1413</v>
      </c>
      <c r="M46" s="40">
        <v>54.492899999999999</v>
      </c>
      <c r="N46" s="41">
        <v>1</v>
      </c>
      <c r="O46" s="40" t="s">
        <v>77</v>
      </c>
      <c r="P46" s="46">
        <v>117</v>
      </c>
      <c r="Q46" s="39">
        <v>4.5121000000000002</v>
      </c>
      <c r="R46" s="38">
        <v>1087</v>
      </c>
      <c r="S46" s="44">
        <v>41.049799999999998</v>
      </c>
      <c r="T46" s="38">
        <v>55</v>
      </c>
      <c r="U46" s="39">
        <v>2.0770400000000002</v>
      </c>
      <c r="V46" s="38">
        <v>132</v>
      </c>
      <c r="W46" s="39">
        <v>4.9848999999999997</v>
      </c>
      <c r="X46" s="25">
        <v>3006</v>
      </c>
      <c r="Y46" s="26">
        <v>100</v>
      </c>
      <c r="Z46" s="71"/>
    </row>
    <row r="47" spans="1:26" s="24" customFormat="1" ht="15" customHeight="1" x14ac:dyDescent="0.2">
      <c r="A47" s="22" t="s">
        <v>1</v>
      </c>
      <c r="B47" s="66" t="s">
        <v>55</v>
      </c>
      <c r="C47" s="67">
        <v>101</v>
      </c>
      <c r="D47" s="53">
        <v>4</v>
      </c>
      <c r="E47" s="54">
        <v>4.04</v>
      </c>
      <c r="F47" s="56">
        <v>1</v>
      </c>
      <c r="G47" s="54">
        <v>1.0101</v>
      </c>
      <c r="H47" s="56">
        <v>35</v>
      </c>
      <c r="I47" s="54">
        <v>35.353499999999997</v>
      </c>
      <c r="J47" s="56">
        <v>15</v>
      </c>
      <c r="K47" s="54">
        <v>15.1515</v>
      </c>
      <c r="L47" s="56">
        <v>37</v>
      </c>
      <c r="M47" s="54">
        <v>37.373699999999999</v>
      </c>
      <c r="N47" s="55">
        <v>1</v>
      </c>
      <c r="O47" s="54">
        <v>1.0101</v>
      </c>
      <c r="P47" s="57">
        <v>6</v>
      </c>
      <c r="Q47" s="58">
        <v>6.0606</v>
      </c>
      <c r="R47" s="53">
        <v>19</v>
      </c>
      <c r="S47" s="68">
        <v>18.811900000000001</v>
      </c>
      <c r="T47" s="61">
        <v>2</v>
      </c>
      <c r="U47" s="58">
        <v>1.9802</v>
      </c>
      <c r="V47" s="61">
        <v>11</v>
      </c>
      <c r="W47" s="58">
        <v>10.8911</v>
      </c>
      <c r="X47" s="63">
        <v>312</v>
      </c>
      <c r="Y47" s="64">
        <v>100</v>
      </c>
      <c r="Z47" s="70"/>
    </row>
    <row r="48" spans="1:26" s="24" customFormat="1" ht="15" customHeight="1" x14ac:dyDescent="0.2">
      <c r="A48" s="22" t="s">
        <v>1</v>
      </c>
      <c r="B48" s="52" t="s">
        <v>56</v>
      </c>
      <c r="C48" s="37">
        <v>847</v>
      </c>
      <c r="D48" s="45">
        <v>3</v>
      </c>
      <c r="E48" s="40">
        <v>0.36599999999999999</v>
      </c>
      <c r="F48" s="42">
        <v>2</v>
      </c>
      <c r="G48" s="40">
        <v>0.2442</v>
      </c>
      <c r="H48" s="41">
        <v>50</v>
      </c>
      <c r="I48" s="40">
        <v>6.1050000000000004</v>
      </c>
      <c r="J48" s="42">
        <v>429</v>
      </c>
      <c r="K48" s="40">
        <v>52.381</v>
      </c>
      <c r="L48" s="42">
        <v>309</v>
      </c>
      <c r="M48" s="40">
        <v>37.728900000000003</v>
      </c>
      <c r="N48" s="41">
        <v>0</v>
      </c>
      <c r="O48" s="40">
        <v>0</v>
      </c>
      <c r="P48" s="46">
        <v>26</v>
      </c>
      <c r="Q48" s="39">
        <v>3.1745999999999999</v>
      </c>
      <c r="R48" s="45">
        <v>196</v>
      </c>
      <c r="S48" s="44">
        <v>23.140499999999999</v>
      </c>
      <c r="T48" s="45">
        <v>28</v>
      </c>
      <c r="U48" s="39">
        <v>3.30579</v>
      </c>
      <c r="V48" s="45">
        <v>26</v>
      </c>
      <c r="W48" s="39">
        <v>3.0697000000000001</v>
      </c>
      <c r="X48" s="25">
        <v>1243</v>
      </c>
      <c r="Y48" s="26">
        <v>100</v>
      </c>
      <c r="Z48" s="71"/>
    </row>
    <row r="49" spans="1:26" s="24" customFormat="1" ht="15" customHeight="1" x14ac:dyDescent="0.2">
      <c r="A49" s="22" t="s">
        <v>1</v>
      </c>
      <c r="B49" s="66" t="s">
        <v>57</v>
      </c>
      <c r="C49" s="67">
        <v>218</v>
      </c>
      <c r="D49" s="53">
        <v>72</v>
      </c>
      <c r="E49" s="54">
        <v>33.332999999999998</v>
      </c>
      <c r="F49" s="55">
        <v>1</v>
      </c>
      <c r="G49" s="54">
        <v>0.46300000000000002</v>
      </c>
      <c r="H49" s="55">
        <v>15</v>
      </c>
      <c r="I49" s="54">
        <v>6.9443999999999999</v>
      </c>
      <c r="J49" s="55">
        <v>4</v>
      </c>
      <c r="K49" s="54">
        <v>1.8519000000000001</v>
      </c>
      <c r="L49" s="56">
        <v>107</v>
      </c>
      <c r="M49" s="54">
        <v>49.536999999999999</v>
      </c>
      <c r="N49" s="56">
        <v>0</v>
      </c>
      <c r="O49" s="54">
        <v>0</v>
      </c>
      <c r="P49" s="57">
        <v>17</v>
      </c>
      <c r="Q49" s="58">
        <v>7.8704000000000001</v>
      </c>
      <c r="R49" s="61">
        <v>60</v>
      </c>
      <c r="S49" s="68">
        <v>27.5229</v>
      </c>
      <c r="T49" s="61">
        <v>2</v>
      </c>
      <c r="U49" s="58">
        <v>0.91742999999999997</v>
      </c>
      <c r="V49" s="61">
        <v>0</v>
      </c>
      <c r="W49" s="58">
        <v>0</v>
      </c>
      <c r="X49" s="63">
        <v>698</v>
      </c>
      <c r="Y49" s="64">
        <v>100</v>
      </c>
      <c r="Z49" s="70"/>
    </row>
    <row r="50" spans="1:26" s="24" customFormat="1" ht="15" customHeight="1" x14ac:dyDescent="0.2">
      <c r="A50" s="22" t="s">
        <v>1</v>
      </c>
      <c r="B50" s="52" t="s">
        <v>58</v>
      </c>
      <c r="C50" s="37">
        <v>1057</v>
      </c>
      <c r="D50" s="38">
        <v>2</v>
      </c>
      <c r="E50" s="40">
        <v>0.191</v>
      </c>
      <c r="F50" s="42">
        <v>8</v>
      </c>
      <c r="G50" s="40">
        <v>0.76480000000000004</v>
      </c>
      <c r="H50" s="41">
        <v>71</v>
      </c>
      <c r="I50" s="40">
        <v>6.7877999999999998</v>
      </c>
      <c r="J50" s="42">
        <v>358</v>
      </c>
      <c r="K50" s="40">
        <v>34.2256</v>
      </c>
      <c r="L50" s="42">
        <v>579</v>
      </c>
      <c r="M50" s="40">
        <v>55.353700000000003</v>
      </c>
      <c r="N50" s="41">
        <v>0</v>
      </c>
      <c r="O50" s="40">
        <v>0</v>
      </c>
      <c r="P50" s="46">
        <v>28</v>
      </c>
      <c r="Q50" s="39">
        <v>2.6768999999999998</v>
      </c>
      <c r="R50" s="38">
        <v>266</v>
      </c>
      <c r="S50" s="44">
        <v>25.165600000000001</v>
      </c>
      <c r="T50" s="38">
        <v>11</v>
      </c>
      <c r="U50" s="39">
        <v>1.04068</v>
      </c>
      <c r="V50" s="38">
        <v>28</v>
      </c>
      <c r="W50" s="39">
        <v>2.649</v>
      </c>
      <c r="X50" s="25">
        <v>1777</v>
      </c>
      <c r="Y50" s="26">
        <v>100</v>
      </c>
      <c r="Z50" s="71"/>
    </row>
    <row r="51" spans="1:26" s="24" customFormat="1" ht="15" customHeight="1" x14ac:dyDescent="0.2">
      <c r="A51" s="22" t="s">
        <v>1</v>
      </c>
      <c r="B51" s="66" t="s">
        <v>59</v>
      </c>
      <c r="C51" s="65">
        <v>7974</v>
      </c>
      <c r="D51" s="53">
        <v>17</v>
      </c>
      <c r="E51" s="54">
        <v>0.23400000000000001</v>
      </c>
      <c r="F51" s="56">
        <v>53</v>
      </c>
      <c r="G51" s="54">
        <v>0.72960000000000003</v>
      </c>
      <c r="H51" s="55">
        <v>4529</v>
      </c>
      <c r="I51" s="54">
        <v>62.348599999999998</v>
      </c>
      <c r="J51" s="55">
        <v>1571</v>
      </c>
      <c r="K51" s="54">
        <v>21.627199999999998</v>
      </c>
      <c r="L51" s="55">
        <v>974</v>
      </c>
      <c r="M51" s="54">
        <v>13.4086</v>
      </c>
      <c r="N51" s="56">
        <v>7</v>
      </c>
      <c r="O51" s="54">
        <v>9.64E-2</v>
      </c>
      <c r="P51" s="57">
        <v>113</v>
      </c>
      <c r="Q51" s="58">
        <v>1.5556000000000001</v>
      </c>
      <c r="R51" s="53">
        <v>1795</v>
      </c>
      <c r="S51" s="68">
        <v>22.5107</v>
      </c>
      <c r="T51" s="53">
        <v>710</v>
      </c>
      <c r="U51" s="58">
        <v>8.9039400000000004</v>
      </c>
      <c r="V51" s="53">
        <v>1496</v>
      </c>
      <c r="W51" s="58">
        <v>18.760999999999999</v>
      </c>
      <c r="X51" s="63">
        <v>8758</v>
      </c>
      <c r="Y51" s="64">
        <v>100</v>
      </c>
      <c r="Z51" s="70"/>
    </row>
    <row r="52" spans="1:26" s="24" customFormat="1" ht="15" customHeight="1" x14ac:dyDescent="0.2">
      <c r="A52" s="22" t="s">
        <v>1</v>
      </c>
      <c r="B52" s="52" t="s">
        <v>60</v>
      </c>
      <c r="C52" s="37">
        <v>147</v>
      </c>
      <c r="D52" s="45">
        <v>4</v>
      </c>
      <c r="E52" s="40">
        <v>2.7210000000000001</v>
      </c>
      <c r="F52" s="42">
        <v>0</v>
      </c>
      <c r="G52" s="40">
        <v>0</v>
      </c>
      <c r="H52" s="41">
        <v>37</v>
      </c>
      <c r="I52" s="40">
        <v>25.170100000000001</v>
      </c>
      <c r="J52" s="41">
        <v>6</v>
      </c>
      <c r="K52" s="40">
        <v>4.0815999999999999</v>
      </c>
      <c r="L52" s="42">
        <v>96</v>
      </c>
      <c r="M52" s="40">
        <v>65.306100000000001</v>
      </c>
      <c r="N52" s="41">
        <v>3</v>
      </c>
      <c r="O52" s="40">
        <v>2.0407999999999999</v>
      </c>
      <c r="P52" s="43">
        <v>1</v>
      </c>
      <c r="Q52" s="39">
        <v>0.68030000000000002</v>
      </c>
      <c r="R52" s="38">
        <v>31</v>
      </c>
      <c r="S52" s="44">
        <v>21.0884</v>
      </c>
      <c r="T52" s="38">
        <v>0</v>
      </c>
      <c r="U52" s="39">
        <v>0</v>
      </c>
      <c r="V52" s="38">
        <v>27</v>
      </c>
      <c r="W52" s="39">
        <v>18.3673</v>
      </c>
      <c r="X52" s="25">
        <v>1029</v>
      </c>
      <c r="Y52" s="26">
        <v>100</v>
      </c>
      <c r="Z52" s="71"/>
    </row>
    <row r="53" spans="1:26" s="24" customFormat="1" ht="15" customHeight="1" x14ac:dyDescent="0.2">
      <c r="A53" s="22" t="s">
        <v>1</v>
      </c>
      <c r="B53" s="66" t="s">
        <v>61</v>
      </c>
      <c r="C53" s="67">
        <v>11</v>
      </c>
      <c r="D53" s="61">
        <v>0</v>
      </c>
      <c r="E53" s="54">
        <v>0</v>
      </c>
      <c r="F53" s="55">
        <v>0</v>
      </c>
      <c r="G53" s="54">
        <v>0</v>
      </c>
      <c r="H53" s="56">
        <v>2</v>
      </c>
      <c r="I53" s="54">
        <v>18.181799999999999</v>
      </c>
      <c r="J53" s="55">
        <v>4</v>
      </c>
      <c r="K53" s="54">
        <v>36.363599999999998</v>
      </c>
      <c r="L53" s="56">
        <v>5</v>
      </c>
      <c r="M53" s="54">
        <v>45.454500000000003</v>
      </c>
      <c r="N53" s="56">
        <v>0</v>
      </c>
      <c r="O53" s="54">
        <v>0</v>
      </c>
      <c r="P53" s="57">
        <v>0</v>
      </c>
      <c r="Q53" s="58">
        <v>0</v>
      </c>
      <c r="R53" s="53">
        <v>9</v>
      </c>
      <c r="S53" s="68">
        <v>81.818200000000004</v>
      </c>
      <c r="T53" s="61">
        <v>0</v>
      </c>
      <c r="U53" s="58">
        <v>0</v>
      </c>
      <c r="V53" s="61">
        <v>0</v>
      </c>
      <c r="W53" s="58">
        <v>0</v>
      </c>
      <c r="X53" s="63">
        <v>302</v>
      </c>
      <c r="Y53" s="64">
        <v>100</v>
      </c>
      <c r="Z53" s="70"/>
    </row>
    <row r="54" spans="1:26" s="24" customFormat="1" ht="15" customHeight="1" x14ac:dyDescent="0.2">
      <c r="A54" s="22" t="s">
        <v>1</v>
      </c>
      <c r="B54" s="52" t="s">
        <v>62</v>
      </c>
      <c r="C54" s="37">
        <v>1509</v>
      </c>
      <c r="D54" s="45">
        <v>2</v>
      </c>
      <c r="E54" s="40">
        <v>0.13500000000000001</v>
      </c>
      <c r="F54" s="42">
        <v>27</v>
      </c>
      <c r="G54" s="62">
        <v>1.8193999999999999</v>
      </c>
      <c r="H54" s="41">
        <v>221</v>
      </c>
      <c r="I54" s="62">
        <v>14.892200000000001</v>
      </c>
      <c r="J54" s="42">
        <v>792</v>
      </c>
      <c r="K54" s="40">
        <v>53.369300000000003</v>
      </c>
      <c r="L54" s="42">
        <v>383</v>
      </c>
      <c r="M54" s="40">
        <v>25.808599999999998</v>
      </c>
      <c r="N54" s="42">
        <v>1</v>
      </c>
      <c r="O54" s="40">
        <v>6.7400000000000002E-2</v>
      </c>
      <c r="P54" s="46">
        <v>58</v>
      </c>
      <c r="Q54" s="39">
        <v>3.9083999999999999</v>
      </c>
      <c r="R54" s="45">
        <v>513</v>
      </c>
      <c r="S54" s="44">
        <v>33.996000000000002</v>
      </c>
      <c r="T54" s="38">
        <v>25</v>
      </c>
      <c r="U54" s="39">
        <v>1.65673</v>
      </c>
      <c r="V54" s="38">
        <v>127</v>
      </c>
      <c r="W54" s="39">
        <v>8.4161999999999999</v>
      </c>
      <c r="X54" s="25">
        <v>1982</v>
      </c>
      <c r="Y54" s="26">
        <v>100</v>
      </c>
      <c r="Z54" s="71"/>
    </row>
    <row r="55" spans="1:26" s="24" customFormat="1" ht="15" customHeight="1" x14ac:dyDescent="0.2">
      <c r="A55" s="22" t="s">
        <v>1</v>
      </c>
      <c r="B55" s="66" t="s">
        <v>63</v>
      </c>
      <c r="C55" s="65">
        <v>783</v>
      </c>
      <c r="D55" s="53">
        <v>7</v>
      </c>
      <c r="E55" s="54">
        <v>0.96399999999999997</v>
      </c>
      <c r="F55" s="55">
        <v>10</v>
      </c>
      <c r="G55" s="54">
        <v>1.3774</v>
      </c>
      <c r="H55" s="56">
        <v>114</v>
      </c>
      <c r="I55" s="54">
        <v>15.702500000000001</v>
      </c>
      <c r="J55" s="56">
        <v>39</v>
      </c>
      <c r="K55" s="54">
        <v>5.3719000000000001</v>
      </c>
      <c r="L55" s="55">
        <v>464</v>
      </c>
      <c r="M55" s="54">
        <v>63.911799999999999</v>
      </c>
      <c r="N55" s="55">
        <v>7</v>
      </c>
      <c r="O55" s="54">
        <v>0.96419999999999995</v>
      </c>
      <c r="P55" s="60">
        <v>85</v>
      </c>
      <c r="Q55" s="58">
        <v>11.708</v>
      </c>
      <c r="R55" s="61">
        <v>216</v>
      </c>
      <c r="S55" s="68">
        <v>27.586200000000002</v>
      </c>
      <c r="T55" s="53">
        <v>57</v>
      </c>
      <c r="U55" s="58">
        <v>7.2796900000000004</v>
      </c>
      <c r="V55" s="53">
        <v>20</v>
      </c>
      <c r="W55" s="58">
        <v>2.5543</v>
      </c>
      <c r="X55" s="63">
        <v>2339</v>
      </c>
      <c r="Y55" s="64">
        <v>100</v>
      </c>
      <c r="Z55" s="70"/>
    </row>
    <row r="56" spans="1:26" s="24" customFormat="1" ht="15" customHeight="1" x14ac:dyDescent="0.2">
      <c r="A56" s="22" t="s">
        <v>1</v>
      </c>
      <c r="B56" s="52" t="s">
        <v>64</v>
      </c>
      <c r="C56" s="37">
        <v>25</v>
      </c>
      <c r="D56" s="38">
        <v>0</v>
      </c>
      <c r="E56" s="40">
        <v>0</v>
      </c>
      <c r="F56" s="42">
        <v>0</v>
      </c>
      <c r="G56" s="40">
        <v>0</v>
      </c>
      <c r="H56" s="42">
        <v>1</v>
      </c>
      <c r="I56" s="40">
        <v>4</v>
      </c>
      <c r="J56" s="41">
        <v>4</v>
      </c>
      <c r="K56" s="40">
        <v>16</v>
      </c>
      <c r="L56" s="42">
        <v>20</v>
      </c>
      <c r="M56" s="40">
        <v>80</v>
      </c>
      <c r="N56" s="41">
        <v>0</v>
      </c>
      <c r="O56" s="40">
        <v>0</v>
      </c>
      <c r="P56" s="43">
        <v>0</v>
      </c>
      <c r="Q56" s="39">
        <v>0</v>
      </c>
      <c r="R56" s="45">
        <v>6</v>
      </c>
      <c r="S56" s="44">
        <v>24</v>
      </c>
      <c r="T56" s="45">
        <v>0</v>
      </c>
      <c r="U56" s="39">
        <v>0</v>
      </c>
      <c r="V56" s="45">
        <v>0</v>
      </c>
      <c r="W56" s="39">
        <v>0</v>
      </c>
      <c r="X56" s="25">
        <v>691</v>
      </c>
      <c r="Y56" s="26">
        <v>100</v>
      </c>
      <c r="Z56" s="71"/>
    </row>
    <row r="57" spans="1:26" s="24" customFormat="1" ht="15" customHeight="1" x14ac:dyDescent="0.2">
      <c r="A57" s="22" t="s">
        <v>1</v>
      </c>
      <c r="B57" s="66" t="s">
        <v>65</v>
      </c>
      <c r="C57" s="65">
        <v>894</v>
      </c>
      <c r="D57" s="53">
        <v>35</v>
      </c>
      <c r="E57" s="54">
        <v>3.9460000000000002</v>
      </c>
      <c r="F57" s="56">
        <v>6</v>
      </c>
      <c r="G57" s="54">
        <v>0.6764</v>
      </c>
      <c r="H57" s="55">
        <v>100</v>
      </c>
      <c r="I57" s="54">
        <v>11.273999999999999</v>
      </c>
      <c r="J57" s="55">
        <v>253</v>
      </c>
      <c r="K57" s="54">
        <v>28.523099999999999</v>
      </c>
      <c r="L57" s="55">
        <v>456</v>
      </c>
      <c r="M57" s="54">
        <v>51.409199999999998</v>
      </c>
      <c r="N57" s="55">
        <v>2</v>
      </c>
      <c r="O57" s="54">
        <v>0.22550000000000001</v>
      </c>
      <c r="P57" s="60">
        <v>35</v>
      </c>
      <c r="Q57" s="58">
        <v>3.9459</v>
      </c>
      <c r="R57" s="61">
        <v>363</v>
      </c>
      <c r="S57" s="68">
        <v>40.603999999999999</v>
      </c>
      <c r="T57" s="61">
        <v>7</v>
      </c>
      <c r="U57" s="58">
        <v>0.78300000000000003</v>
      </c>
      <c r="V57" s="61">
        <v>21</v>
      </c>
      <c r="W57" s="58">
        <v>2.3490000000000002</v>
      </c>
      <c r="X57" s="63">
        <v>2235</v>
      </c>
      <c r="Y57" s="64">
        <v>100</v>
      </c>
      <c r="Z57" s="70"/>
    </row>
    <row r="58" spans="1:26" s="24" customFormat="1" ht="15" customHeight="1" x14ac:dyDescent="0.2">
      <c r="A58" s="22" t="s">
        <v>1</v>
      </c>
      <c r="B58" s="52" t="s">
        <v>66</v>
      </c>
      <c r="C58" s="47">
        <v>11</v>
      </c>
      <c r="D58" s="45">
        <v>0</v>
      </c>
      <c r="E58" s="40">
        <v>0</v>
      </c>
      <c r="F58" s="42">
        <v>0</v>
      </c>
      <c r="G58" s="40">
        <v>0</v>
      </c>
      <c r="H58" s="41">
        <v>1</v>
      </c>
      <c r="I58" s="40">
        <v>9.0908999999999995</v>
      </c>
      <c r="J58" s="42">
        <v>0</v>
      </c>
      <c r="K58" s="40">
        <v>0</v>
      </c>
      <c r="L58" s="42">
        <v>10</v>
      </c>
      <c r="M58" s="40">
        <v>90.909099999999995</v>
      </c>
      <c r="N58" s="42">
        <v>0</v>
      </c>
      <c r="O58" s="40">
        <v>0</v>
      </c>
      <c r="P58" s="46">
        <v>0</v>
      </c>
      <c r="Q58" s="39">
        <v>0</v>
      </c>
      <c r="R58" s="38">
        <v>2</v>
      </c>
      <c r="S58" s="44">
        <v>18.181799999999999</v>
      </c>
      <c r="T58" s="38">
        <v>0</v>
      </c>
      <c r="U58" s="39">
        <v>0</v>
      </c>
      <c r="V58" s="38">
        <v>0</v>
      </c>
      <c r="W58" s="39">
        <v>0</v>
      </c>
      <c r="X58" s="25">
        <v>366</v>
      </c>
      <c r="Y58" s="26">
        <v>100</v>
      </c>
      <c r="Z58" s="71"/>
    </row>
    <row r="59" spans="1:26" s="24" customFormat="1" ht="15" customHeight="1" thickBot="1" x14ac:dyDescent="0.25">
      <c r="A59" s="22" t="s">
        <v>1</v>
      </c>
      <c r="B59" s="74" t="s">
        <v>74</v>
      </c>
      <c r="C59" s="75">
        <v>0</v>
      </c>
      <c r="D59" s="76">
        <v>0</v>
      </c>
      <c r="E59" s="77">
        <v>0</v>
      </c>
      <c r="F59" s="78">
        <v>0</v>
      </c>
      <c r="G59" s="77">
        <v>0</v>
      </c>
      <c r="H59" s="79">
        <v>0</v>
      </c>
      <c r="I59" s="77">
        <v>0</v>
      </c>
      <c r="J59" s="78">
        <v>0</v>
      </c>
      <c r="K59" s="77">
        <v>0</v>
      </c>
      <c r="L59" s="78">
        <v>0</v>
      </c>
      <c r="M59" s="77">
        <v>0</v>
      </c>
      <c r="N59" s="78">
        <v>0</v>
      </c>
      <c r="O59" s="77">
        <v>0</v>
      </c>
      <c r="P59" s="80">
        <v>0</v>
      </c>
      <c r="Q59" s="81">
        <v>0</v>
      </c>
      <c r="R59" s="82">
        <v>0</v>
      </c>
      <c r="S59" s="83">
        <v>0</v>
      </c>
      <c r="T59" s="82">
        <v>0</v>
      </c>
      <c r="U59" s="81">
        <v>0</v>
      </c>
      <c r="V59" s="82">
        <v>0</v>
      </c>
      <c r="W59" s="81">
        <v>0</v>
      </c>
      <c r="X59" s="84">
        <v>1099</v>
      </c>
      <c r="Y59" s="85">
        <v>100</v>
      </c>
      <c r="Z59" s="86"/>
    </row>
    <row r="60" spans="1:26" s="24" customFormat="1" ht="15" customHeight="1" x14ac:dyDescent="0.2">
      <c r="A60" s="22"/>
      <c r="B60" s="89" t="s">
        <v>78</v>
      </c>
      <c r="C60" s="41"/>
      <c r="D60" s="41"/>
      <c r="E60" s="44"/>
      <c r="F60" s="42"/>
      <c r="G60" s="44"/>
      <c r="H60" s="41"/>
      <c r="I60" s="44"/>
      <c r="J60" s="42"/>
      <c r="K60" s="44"/>
      <c r="L60" s="42"/>
      <c r="M60" s="44"/>
      <c r="N60" s="42"/>
      <c r="O60" s="44"/>
      <c r="P60" s="41"/>
      <c r="Q60" s="44"/>
      <c r="R60" s="42"/>
      <c r="S60" s="44"/>
      <c r="T60" s="42"/>
      <c r="U60" s="44"/>
      <c r="V60" s="42"/>
      <c r="W60" s="44"/>
      <c r="X60" s="73"/>
      <c r="Y60" s="71"/>
      <c r="Z60" s="71"/>
    </row>
    <row r="61" spans="1:26"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c r="Z61" s="28"/>
    </row>
    <row r="62" spans="1:26"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c r="Z62" s="28"/>
    </row>
    <row r="63" spans="1:26"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c r="Z63" s="28"/>
    </row>
    <row r="64" spans="1:26" s="24" customFormat="1" ht="15" customHeight="1" x14ac:dyDescent="0.2">
      <c r="A64" s="22"/>
      <c r="B64" s="30" t="str">
        <f>CONCATENATE("NOTE: Table reads (for 50 states, District of Columbia, and Puerto Rico totals):  Of all ", C69," public school male students with and without disabilities who received ", LOWER(A7), ", ",D69," (",TEXT(U7,"0.0"),"%) were served solely under Section 504 and ", F69," (",TEXT(S7,"0.0"),"%) were served under IDEA.")</f>
        <v>NOTE: Table reads (for 50 states, District of Columbia, and Puerto Rico totals):  Of all 37,800 public school male students with and without disabilities who received school-related arrests, 1,519 (4.0%) were served solely under Section 504 and 10,871 (28.8%)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c r="Z64" s="28"/>
    </row>
    <row r="65" spans="1:26" s="24" customFormat="1" ht="15" customHeight="1" x14ac:dyDescent="0.2">
      <c r="A65" s="22"/>
      <c r="B65" s="30" t="str">
        <f>CONCATENATE("            Table reads (for 50 states, District of Columbia, and Puerto Rico Race/Ethnicity):  Of all ",TEXT(A1,"#,##0")," public school 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36,281 public school male students with and without disabilities who received school-related arrests, 552 (1.5%)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c r="Z65" s="28"/>
    </row>
    <row r="66" spans="1:26"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c r="Z66" s="28"/>
    </row>
    <row r="67" spans="1:26" s="33" customFormat="1" ht="14.1" customHeight="1" x14ac:dyDescent="0.2">
      <c r="A67" s="36"/>
      <c r="B67" s="69" t="s">
        <v>73</v>
      </c>
      <c r="C67" s="69"/>
      <c r="D67" s="69"/>
      <c r="E67" s="69"/>
      <c r="F67" s="69"/>
      <c r="G67" s="69"/>
      <c r="H67" s="69"/>
      <c r="I67" s="69"/>
      <c r="J67" s="69"/>
      <c r="K67" s="69"/>
      <c r="L67" s="69"/>
      <c r="M67" s="69"/>
      <c r="N67" s="69"/>
      <c r="O67" s="69"/>
      <c r="P67" s="69"/>
      <c r="Q67" s="69"/>
      <c r="R67" s="69"/>
      <c r="S67" s="69"/>
      <c r="T67" s="69"/>
      <c r="U67" s="69"/>
      <c r="V67" s="69"/>
      <c r="W67" s="69"/>
      <c r="X67" s="32"/>
      <c r="Y67" s="31"/>
      <c r="Z67" s="31"/>
    </row>
    <row r="68" spans="1:26" ht="15" customHeight="1" x14ac:dyDescent="0.2"/>
    <row r="69" spans="1:26" x14ac:dyDescent="0.2">
      <c r="B69" s="48"/>
      <c r="C69" s="49" t="str">
        <f>IF(ISTEXT(C7),LEFT(C7,3),TEXT(C7,"#,##0"))</f>
        <v>37,800</v>
      </c>
      <c r="D69" s="49" t="str">
        <f>IF(ISTEXT(T7),LEFT(T7,3),TEXT(T7,"#,##0"))</f>
        <v>1,519</v>
      </c>
      <c r="E69" s="49"/>
      <c r="F69" s="49" t="str">
        <f>IF(ISTEXT(R7),LEFT(R7,3),TEXT(R7,"#,##0"))</f>
        <v>10,871</v>
      </c>
      <c r="G69" s="49"/>
      <c r="H69" s="49" t="str">
        <f>IF(ISTEXT(D7),LEFT(D7,3),TEXT(D7,"#,##0"))</f>
        <v>552</v>
      </c>
      <c r="I69" s="5"/>
      <c r="J69" s="5"/>
      <c r="K69" s="5"/>
      <c r="L69" s="5"/>
      <c r="M69" s="5"/>
      <c r="N69" s="5"/>
      <c r="O69" s="5"/>
      <c r="P69" s="5"/>
      <c r="Q69" s="5"/>
      <c r="R69" s="5"/>
      <c r="S69" s="5"/>
      <c r="T69" s="5"/>
      <c r="U69" s="5"/>
      <c r="V69" s="50"/>
      <c r="W69" s="51"/>
    </row>
    <row r="70" spans="1:26"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
    </row>
  </sheetData>
  <sortState xmlns:xlrd2="http://schemas.microsoft.com/office/spreadsheetml/2017/richdata2" ref="B8:Y59">
    <sortCondition ref="B8:B59"/>
  </sortState>
  <mergeCells count="16">
    <mergeCell ref="Y4:Z5"/>
    <mergeCell ref="B2:W2"/>
    <mergeCell ref="B4:B5"/>
    <mergeCell ref="C4:C5"/>
    <mergeCell ref="T4:U5"/>
    <mergeCell ref="R4:S5"/>
    <mergeCell ref="D4:Q4"/>
    <mergeCell ref="V4:W5"/>
    <mergeCell ref="X4:X5"/>
    <mergeCell ref="D5:E5"/>
    <mergeCell ref="F5:G5"/>
    <mergeCell ref="H5:I5"/>
    <mergeCell ref="J5:K5"/>
    <mergeCell ref="L5:M5"/>
    <mergeCell ref="N5:O5"/>
    <mergeCell ref="P5:Q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70"/>
  <sheetViews>
    <sheetView showGridLines="0" zoomScale="80" zoomScaleNormal="80" workbookViewId="0">
      <selection activeCell="D5" sqref="D5:E5"/>
    </sheetView>
  </sheetViews>
  <sheetFormatPr defaultColWidth="10.28515625" defaultRowHeight="14.25" x14ac:dyDescent="0.2"/>
  <cols>
    <col min="1" max="1" width="8.28515625" style="34" customWidth="1"/>
    <col min="2" max="2" width="44.28515625" style="6" customWidth="1"/>
    <col min="3" max="21" width="12.7109375" style="6" customWidth="1"/>
    <col min="22" max="22" width="12.7109375" style="5" customWidth="1"/>
    <col min="23" max="23" width="12.7109375" style="35" customWidth="1"/>
    <col min="24" max="25" width="12.7109375" style="6" customWidth="1"/>
    <col min="26" max="26" width="1.5703125" style="6" bestFit="1" customWidth="1"/>
    <col min="27" max="27" width="2.28515625" style="36" customWidth="1"/>
    <col min="28" max="16384" width="10.28515625" style="36"/>
  </cols>
  <sheetData>
    <row r="1" spans="1:26" s="6" customFormat="1" ht="15" customHeight="1" x14ac:dyDescent="0.2">
      <c r="A1" s="88">
        <f>D7+F7+H7+J7+L7+N7+P7</f>
        <v>16019</v>
      </c>
      <c r="B1" s="2"/>
      <c r="C1" s="3"/>
      <c r="D1" s="3"/>
      <c r="E1" s="3"/>
      <c r="F1" s="3"/>
      <c r="G1" s="3"/>
      <c r="H1" s="3"/>
      <c r="I1" s="3"/>
      <c r="J1" s="3"/>
      <c r="K1" s="3"/>
      <c r="L1" s="3"/>
      <c r="M1" s="3"/>
      <c r="N1" s="3"/>
      <c r="O1" s="3"/>
      <c r="P1" s="3"/>
      <c r="Q1" s="3"/>
      <c r="R1" s="3"/>
      <c r="S1" s="3"/>
      <c r="T1" s="3"/>
      <c r="U1" s="3"/>
      <c r="V1" s="4"/>
      <c r="W1" s="5"/>
      <c r="X1" s="3"/>
      <c r="Y1" s="3"/>
      <c r="Z1" s="3"/>
    </row>
    <row r="2" spans="1:26" s="8" customFormat="1" ht="15" customHeight="1" x14ac:dyDescent="0.25">
      <c r="A2" s="7"/>
      <c r="B2" s="92" t="str">
        <f>CONCATENATE("Number and percentage of public school female students with and without disabilities receiving ",LOWER(A7), " by race/ethnicity, disability status, and English proficiency, by state: School Year 2017-18")</f>
        <v>Number and percentage of public school female students with and without disabilities receiving school-related arrests by race/ethnicity, disability status, and English proficiency, by state: School Year 2017-18</v>
      </c>
      <c r="C2" s="92"/>
      <c r="D2" s="92"/>
      <c r="E2" s="92"/>
      <c r="F2" s="92"/>
      <c r="G2" s="92"/>
      <c r="H2" s="92"/>
      <c r="I2" s="92"/>
      <c r="J2" s="92"/>
      <c r="K2" s="92"/>
      <c r="L2" s="92"/>
      <c r="M2" s="92"/>
      <c r="N2" s="92"/>
      <c r="O2" s="92"/>
      <c r="P2" s="92"/>
      <c r="Q2" s="92"/>
      <c r="R2" s="92"/>
      <c r="S2" s="92"/>
      <c r="T2" s="92"/>
      <c r="U2" s="92"/>
      <c r="V2" s="92"/>
      <c r="W2" s="92"/>
    </row>
    <row r="3" spans="1:26" s="6" customFormat="1" ht="15" customHeight="1" thickBot="1" x14ac:dyDescent="0.3">
      <c r="A3" s="1"/>
      <c r="B3" s="9"/>
      <c r="C3" s="10"/>
      <c r="D3" s="10"/>
      <c r="E3" s="10"/>
      <c r="F3" s="10"/>
      <c r="G3" s="10"/>
      <c r="H3" s="10"/>
      <c r="I3" s="10"/>
      <c r="J3" s="10"/>
      <c r="K3" s="10"/>
      <c r="L3" s="10"/>
      <c r="M3" s="10"/>
      <c r="N3" s="10"/>
      <c r="O3" s="10"/>
      <c r="P3" s="10"/>
      <c r="Q3" s="10"/>
      <c r="R3" s="10"/>
      <c r="S3" s="10"/>
      <c r="T3" s="10"/>
      <c r="U3" s="10"/>
      <c r="V3" s="10"/>
      <c r="W3" s="5"/>
      <c r="X3" s="10"/>
      <c r="Y3" s="10"/>
      <c r="Z3" s="10"/>
    </row>
    <row r="4" spans="1:26" s="12" customFormat="1" ht="25.15" customHeight="1" x14ac:dyDescent="0.2">
      <c r="A4" s="11"/>
      <c r="B4" s="93" t="s">
        <v>0</v>
      </c>
      <c r="C4" s="95" t="s">
        <v>68</v>
      </c>
      <c r="D4" s="101" t="s">
        <v>79</v>
      </c>
      <c r="E4" s="102"/>
      <c r="F4" s="102"/>
      <c r="G4" s="102"/>
      <c r="H4" s="102"/>
      <c r="I4" s="102"/>
      <c r="J4" s="102"/>
      <c r="K4" s="102"/>
      <c r="L4" s="102"/>
      <c r="M4" s="102"/>
      <c r="N4" s="102"/>
      <c r="O4" s="102"/>
      <c r="P4" s="102"/>
      <c r="Q4" s="103"/>
      <c r="R4" s="97" t="s">
        <v>3</v>
      </c>
      <c r="S4" s="98"/>
      <c r="T4" s="97" t="s">
        <v>2</v>
      </c>
      <c r="U4" s="98"/>
      <c r="V4" s="97" t="s">
        <v>69</v>
      </c>
      <c r="W4" s="98"/>
      <c r="X4" s="104" t="s">
        <v>67</v>
      </c>
      <c r="Y4" s="111" t="s">
        <v>4</v>
      </c>
      <c r="Z4" s="112"/>
    </row>
    <row r="5" spans="1:26" s="12" customFormat="1" ht="25.15" customHeight="1" x14ac:dyDescent="0.2">
      <c r="A5" s="11"/>
      <c r="B5" s="94"/>
      <c r="C5" s="96"/>
      <c r="D5" s="106" t="s">
        <v>5</v>
      </c>
      <c r="E5" s="107"/>
      <c r="F5" s="108" t="s">
        <v>6</v>
      </c>
      <c r="G5" s="107"/>
      <c r="H5" s="109" t="s">
        <v>7</v>
      </c>
      <c r="I5" s="107"/>
      <c r="J5" s="109" t="s">
        <v>8</v>
      </c>
      <c r="K5" s="107"/>
      <c r="L5" s="109" t="s">
        <v>9</v>
      </c>
      <c r="M5" s="107"/>
      <c r="N5" s="109" t="s">
        <v>10</v>
      </c>
      <c r="O5" s="107"/>
      <c r="P5" s="109" t="s">
        <v>11</v>
      </c>
      <c r="Q5" s="110"/>
      <c r="R5" s="99"/>
      <c r="S5" s="100"/>
      <c r="T5" s="99"/>
      <c r="U5" s="100"/>
      <c r="V5" s="99"/>
      <c r="W5" s="100"/>
      <c r="X5" s="105"/>
      <c r="Y5" s="90"/>
      <c r="Z5" s="91"/>
    </row>
    <row r="6" spans="1:26" s="12" customFormat="1" ht="15" customHeight="1" thickBot="1" x14ac:dyDescent="0.25">
      <c r="A6" s="11"/>
      <c r="B6" s="13"/>
      <c r="C6" s="14"/>
      <c r="D6" s="15" t="s">
        <v>12</v>
      </c>
      <c r="E6" s="17" t="s">
        <v>14</v>
      </c>
      <c r="F6" s="18" t="s">
        <v>12</v>
      </c>
      <c r="G6" s="17" t="s">
        <v>14</v>
      </c>
      <c r="H6" s="18" t="s">
        <v>12</v>
      </c>
      <c r="I6" s="17" t="s">
        <v>14</v>
      </c>
      <c r="J6" s="18" t="s">
        <v>12</v>
      </c>
      <c r="K6" s="17" t="s">
        <v>14</v>
      </c>
      <c r="L6" s="18" t="s">
        <v>12</v>
      </c>
      <c r="M6" s="17" t="s">
        <v>14</v>
      </c>
      <c r="N6" s="18" t="s">
        <v>12</v>
      </c>
      <c r="O6" s="17" t="s">
        <v>14</v>
      </c>
      <c r="P6" s="18" t="s">
        <v>12</v>
      </c>
      <c r="Q6" s="19" t="s">
        <v>14</v>
      </c>
      <c r="R6" s="15" t="s">
        <v>12</v>
      </c>
      <c r="S6" s="16" t="s">
        <v>13</v>
      </c>
      <c r="T6" s="15" t="s">
        <v>12</v>
      </c>
      <c r="U6" s="16" t="s">
        <v>13</v>
      </c>
      <c r="V6" s="18" t="s">
        <v>12</v>
      </c>
      <c r="W6" s="16" t="s">
        <v>13</v>
      </c>
      <c r="X6" s="20"/>
      <c r="Y6" s="21"/>
      <c r="Z6" s="72"/>
    </row>
    <row r="7" spans="1:26" s="24" customFormat="1" ht="15" customHeight="1" x14ac:dyDescent="0.2">
      <c r="A7" s="22" t="s">
        <v>15</v>
      </c>
      <c r="B7" s="87" t="s">
        <v>75</v>
      </c>
      <c r="C7" s="65">
        <v>16521</v>
      </c>
      <c r="D7" s="53">
        <v>293</v>
      </c>
      <c r="E7" s="54">
        <v>1.829</v>
      </c>
      <c r="F7" s="55">
        <v>164</v>
      </c>
      <c r="G7" s="54">
        <v>1.0238</v>
      </c>
      <c r="H7" s="55">
        <v>4174</v>
      </c>
      <c r="I7" s="54">
        <v>26.0566</v>
      </c>
      <c r="J7" s="55">
        <v>5772</v>
      </c>
      <c r="K7" s="54">
        <v>36.032200000000003</v>
      </c>
      <c r="L7" s="55">
        <v>4826</v>
      </c>
      <c r="M7" s="54">
        <v>30.126999999999999</v>
      </c>
      <c r="N7" s="56">
        <v>165</v>
      </c>
      <c r="O7" s="54">
        <v>1.03</v>
      </c>
      <c r="P7" s="57">
        <v>625</v>
      </c>
      <c r="Q7" s="58">
        <v>3.9016000000000002</v>
      </c>
      <c r="R7" s="59">
        <v>3125</v>
      </c>
      <c r="S7" s="68">
        <v>18.915299999999998</v>
      </c>
      <c r="T7" s="59">
        <v>502</v>
      </c>
      <c r="U7" s="58">
        <v>3.0386000000000002</v>
      </c>
      <c r="V7" s="59">
        <v>1045</v>
      </c>
      <c r="W7" s="58">
        <v>6.3253000000000004</v>
      </c>
      <c r="X7" s="63">
        <v>97632</v>
      </c>
      <c r="Y7" s="64">
        <v>99.376999999999995</v>
      </c>
      <c r="Z7" s="70"/>
    </row>
    <row r="8" spans="1:26" s="24" customFormat="1" ht="15" customHeight="1" x14ac:dyDescent="0.2">
      <c r="A8" s="22" t="s">
        <v>1</v>
      </c>
      <c r="B8" s="52" t="s">
        <v>17</v>
      </c>
      <c r="C8" s="37">
        <v>290</v>
      </c>
      <c r="D8" s="38">
        <v>2</v>
      </c>
      <c r="E8" s="40">
        <v>0.69</v>
      </c>
      <c r="F8" s="42">
        <v>0</v>
      </c>
      <c r="G8" s="40">
        <v>0</v>
      </c>
      <c r="H8" s="41">
        <v>5</v>
      </c>
      <c r="I8" s="40">
        <v>1.7241</v>
      </c>
      <c r="J8" s="42">
        <v>214</v>
      </c>
      <c r="K8" s="40">
        <v>73.793099999999995</v>
      </c>
      <c r="L8" s="42">
        <v>63</v>
      </c>
      <c r="M8" s="40">
        <v>21.724</v>
      </c>
      <c r="N8" s="42">
        <v>0</v>
      </c>
      <c r="O8" s="40">
        <v>0</v>
      </c>
      <c r="P8" s="46">
        <v>6</v>
      </c>
      <c r="Q8" s="39">
        <v>2.069</v>
      </c>
      <c r="R8" s="45">
        <v>90</v>
      </c>
      <c r="S8" s="44">
        <v>31.034500000000001</v>
      </c>
      <c r="T8" s="38">
        <v>0</v>
      </c>
      <c r="U8" s="39">
        <v>0</v>
      </c>
      <c r="V8" s="38">
        <v>6</v>
      </c>
      <c r="W8" s="39">
        <v>2.069</v>
      </c>
      <c r="X8" s="25">
        <v>1390</v>
      </c>
      <c r="Y8" s="26">
        <v>100</v>
      </c>
      <c r="Z8" s="71"/>
    </row>
    <row r="9" spans="1:26" s="24" customFormat="1" ht="15" customHeight="1" x14ac:dyDescent="0.2">
      <c r="A9" s="22" t="s">
        <v>1</v>
      </c>
      <c r="B9" s="66" t="s">
        <v>16</v>
      </c>
      <c r="C9" s="65">
        <v>1</v>
      </c>
      <c r="D9" s="53">
        <v>1</v>
      </c>
      <c r="E9" s="54">
        <v>100</v>
      </c>
      <c r="F9" s="55">
        <v>0</v>
      </c>
      <c r="G9" s="54">
        <v>0</v>
      </c>
      <c r="H9" s="55">
        <v>0</v>
      </c>
      <c r="I9" s="54">
        <v>0</v>
      </c>
      <c r="J9" s="56">
        <v>0</v>
      </c>
      <c r="K9" s="54">
        <v>0</v>
      </c>
      <c r="L9" s="56">
        <v>0</v>
      </c>
      <c r="M9" s="54">
        <v>0</v>
      </c>
      <c r="N9" s="55">
        <v>0</v>
      </c>
      <c r="O9" s="54">
        <v>0</v>
      </c>
      <c r="P9" s="60">
        <v>0</v>
      </c>
      <c r="Q9" s="58">
        <v>0</v>
      </c>
      <c r="R9" s="61">
        <v>0</v>
      </c>
      <c r="S9" s="68">
        <v>0</v>
      </c>
      <c r="T9" s="61">
        <v>0</v>
      </c>
      <c r="U9" s="58">
        <v>0</v>
      </c>
      <c r="V9" s="61">
        <v>0</v>
      </c>
      <c r="W9" s="58">
        <v>0</v>
      </c>
      <c r="X9" s="63">
        <v>506</v>
      </c>
      <c r="Y9" s="64">
        <v>100</v>
      </c>
      <c r="Z9" s="70"/>
    </row>
    <row r="10" spans="1:26" s="24" customFormat="1" ht="15" customHeight="1" x14ac:dyDescent="0.2">
      <c r="A10" s="22" t="s">
        <v>1</v>
      </c>
      <c r="B10" s="52" t="s">
        <v>19</v>
      </c>
      <c r="C10" s="37">
        <v>359</v>
      </c>
      <c r="D10" s="45">
        <v>39</v>
      </c>
      <c r="E10" s="40">
        <v>10.894</v>
      </c>
      <c r="F10" s="42">
        <v>3</v>
      </c>
      <c r="G10" s="40">
        <v>0.83799999999999997</v>
      </c>
      <c r="H10" s="41">
        <v>195</v>
      </c>
      <c r="I10" s="40">
        <v>54.469299999999997</v>
      </c>
      <c r="J10" s="42">
        <v>23</v>
      </c>
      <c r="K10" s="40">
        <v>6.4245999999999999</v>
      </c>
      <c r="L10" s="41">
        <v>89</v>
      </c>
      <c r="M10" s="40">
        <v>24.86</v>
      </c>
      <c r="N10" s="41">
        <v>2</v>
      </c>
      <c r="O10" s="40">
        <v>0.55869999999999997</v>
      </c>
      <c r="P10" s="43">
        <v>7</v>
      </c>
      <c r="Q10" s="39">
        <v>1.9553</v>
      </c>
      <c r="R10" s="45">
        <v>40</v>
      </c>
      <c r="S10" s="44">
        <v>11.142099999999999</v>
      </c>
      <c r="T10" s="45">
        <v>1</v>
      </c>
      <c r="U10" s="39">
        <v>0.27860000000000001</v>
      </c>
      <c r="V10" s="45">
        <v>13</v>
      </c>
      <c r="W10" s="39">
        <v>3.6212</v>
      </c>
      <c r="X10" s="25">
        <v>2000</v>
      </c>
      <c r="Y10" s="26">
        <v>99.7</v>
      </c>
      <c r="Z10" s="71"/>
    </row>
    <row r="11" spans="1:26" s="24" customFormat="1" ht="15" customHeight="1" x14ac:dyDescent="0.2">
      <c r="A11" s="22" t="s">
        <v>1</v>
      </c>
      <c r="B11" s="66" t="s">
        <v>18</v>
      </c>
      <c r="C11" s="65">
        <v>102</v>
      </c>
      <c r="D11" s="53">
        <v>1</v>
      </c>
      <c r="E11" s="54">
        <v>1.042</v>
      </c>
      <c r="F11" s="56">
        <v>0</v>
      </c>
      <c r="G11" s="54">
        <v>0</v>
      </c>
      <c r="H11" s="55">
        <v>15</v>
      </c>
      <c r="I11" s="54">
        <v>15.625</v>
      </c>
      <c r="J11" s="55">
        <v>19</v>
      </c>
      <c r="K11" s="54">
        <v>19.791699999999999</v>
      </c>
      <c r="L11" s="55">
        <v>60</v>
      </c>
      <c r="M11" s="54">
        <v>62.5</v>
      </c>
      <c r="N11" s="55">
        <v>0</v>
      </c>
      <c r="O11" s="54">
        <v>0</v>
      </c>
      <c r="P11" s="60">
        <v>1</v>
      </c>
      <c r="Q11" s="58">
        <v>1.0417000000000001</v>
      </c>
      <c r="R11" s="53">
        <v>18</v>
      </c>
      <c r="S11" s="68">
        <v>17.647099999999998</v>
      </c>
      <c r="T11" s="61">
        <v>6</v>
      </c>
      <c r="U11" s="58">
        <v>5.8823999999999996</v>
      </c>
      <c r="V11" s="61">
        <v>3</v>
      </c>
      <c r="W11" s="58">
        <v>2.9411999999999998</v>
      </c>
      <c r="X11" s="63">
        <v>1088</v>
      </c>
      <c r="Y11" s="64">
        <v>100</v>
      </c>
      <c r="Z11" s="70"/>
    </row>
    <row r="12" spans="1:26" s="24" customFormat="1" ht="15" customHeight="1" x14ac:dyDescent="0.2">
      <c r="A12" s="22" t="s">
        <v>1</v>
      </c>
      <c r="B12" s="52" t="s">
        <v>20</v>
      </c>
      <c r="C12" s="37">
        <v>531</v>
      </c>
      <c r="D12" s="38">
        <v>3</v>
      </c>
      <c r="E12" s="40">
        <v>0.57799999999999996</v>
      </c>
      <c r="F12" s="41">
        <v>18</v>
      </c>
      <c r="G12" s="40">
        <v>3.4681999999999999</v>
      </c>
      <c r="H12" s="42">
        <v>295</v>
      </c>
      <c r="I12" s="40">
        <v>56.8401</v>
      </c>
      <c r="J12" s="42">
        <v>90</v>
      </c>
      <c r="K12" s="40">
        <v>17.341000000000001</v>
      </c>
      <c r="L12" s="42">
        <v>89</v>
      </c>
      <c r="M12" s="40">
        <v>17.148</v>
      </c>
      <c r="N12" s="41">
        <v>4</v>
      </c>
      <c r="O12" s="40">
        <v>0.77070000000000005</v>
      </c>
      <c r="P12" s="46">
        <v>20</v>
      </c>
      <c r="Q12" s="39">
        <v>3.8536000000000001</v>
      </c>
      <c r="R12" s="38">
        <v>103</v>
      </c>
      <c r="S12" s="44">
        <v>19.397400000000001</v>
      </c>
      <c r="T12" s="45">
        <v>12</v>
      </c>
      <c r="U12" s="39">
        <v>2.2599</v>
      </c>
      <c r="V12" s="45">
        <v>61</v>
      </c>
      <c r="W12" s="39">
        <v>11.4878</v>
      </c>
      <c r="X12" s="25">
        <v>10121</v>
      </c>
      <c r="Y12" s="26">
        <v>99.664000000000001</v>
      </c>
      <c r="Z12" s="71"/>
    </row>
    <row r="13" spans="1:26" s="24" customFormat="1" ht="15" customHeight="1" x14ac:dyDescent="0.2">
      <c r="A13" s="22" t="s">
        <v>1</v>
      </c>
      <c r="B13" s="66" t="s">
        <v>21</v>
      </c>
      <c r="C13" s="65">
        <v>35</v>
      </c>
      <c r="D13" s="53">
        <v>0</v>
      </c>
      <c r="E13" s="54">
        <v>0</v>
      </c>
      <c r="F13" s="56">
        <v>0</v>
      </c>
      <c r="G13" s="54">
        <v>0</v>
      </c>
      <c r="H13" s="55">
        <v>18</v>
      </c>
      <c r="I13" s="54">
        <v>56.25</v>
      </c>
      <c r="J13" s="56">
        <v>3</v>
      </c>
      <c r="K13" s="54">
        <v>9.375</v>
      </c>
      <c r="L13" s="55">
        <v>9</v>
      </c>
      <c r="M13" s="54">
        <v>28.125</v>
      </c>
      <c r="N13" s="55">
        <v>0</v>
      </c>
      <c r="O13" s="54">
        <v>0</v>
      </c>
      <c r="P13" s="57">
        <v>2</v>
      </c>
      <c r="Q13" s="58">
        <v>6.25</v>
      </c>
      <c r="R13" s="61">
        <v>4</v>
      </c>
      <c r="S13" s="68">
        <v>11.428599999999999</v>
      </c>
      <c r="T13" s="53">
        <v>3</v>
      </c>
      <c r="U13" s="58">
        <v>8.5714000000000006</v>
      </c>
      <c r="V13" s="53">
        <v>3</v>
      </c>
      <c r="W13" s="58">
        <v>8.5714000000000006</v>
      </c>
      <c r="X13" s="63">
        <v>1908</v>
      </c>
      <c r="Y13" s="64">
        <v>100</v>
      </c>
      <c r="Z13" s="70"/>
    </row>
    <row r="14" spans="1:26" s="24" customFormat="1" ht="15" customHeight="1" x14ac:dyDescent="0.2">
      <c r="A14" s="22" t="s">
        <v>1</v>
      </c>
      <c r="B14" s="52" t="s">
        <v>22</v>
      </c>
      <c r="C14" s="47">
        <v>519</v>
      </c>
      <c r="D14" s="38">
        <v>0</v>
      </c>
      <c r="E14" s="40">
        <v>0</v>
      </c>
      <c r="F14" s="42">
        <v>1</v>
      </c>
      <c r="G14" s="40">
        <v>0.20080000000000001</v>
      </c>
      <c r="H14" s="41">
        <v>214</v>
      </c>
      <c r="I14" s="40">
        <v>42.971899999999998</v>
      </c>
      <c r="J14" s="41">
        <v>163</v>
      </c>
      <c r="K14" s="40">
        <v>32.730899999999998</v>
      </c>
      <c r="L14" s="41">
        <v>94</v>
      </c>
      <c r="M14" s="40">
        <v>18.876000000000001</v>
      </c>
      <c r="N14" s="42">
        <v>0</v>
      </c>
      <c r="O14" s="40">
        <v>0</v>
      </c>
      <c r="P14" s="43">
        <v>26</v>
      </c>
      <c r="Q14" s="39">
        <v>5.2209000000000003</v>
      </c>
      <c r="R14" s="38">
        <v>151</v>
      </c>
      <c r="S14" s="44">
        <v>29.0944</v>
      </c>
      <c r="T14" s="45">
        <v>21</v>
      </c>
      <c r="U14" s="39">
        <v>4.0461999999999998</v>
      </c>
      <c r="V14" s="45">
        <v>44</v>
      </c>
      <c r="W14" s="39">
        <v>8.4778000000000002</v>
      </c>
      <c r="X14" s="25">
        <v>1214</v>
      </c>
      <c r="Y14" s="26">
        <v>100</v>
      </c>
      <c r="Z14" s="71"/>
    </row>
    <row r="15" spans="1:26" s="24" customFormat="1" ht="15" customHeight="1" x14ac:dyDescent="0.2">
      <c r="A15" s="22" t="s">
        <v>1</v>
      </c>
      <c r="B15" s="66" t="s">
        <v>24</v>
      </c>
      <c r="C15" s="67">
        <v>80</v>
      </c>
      <c r="D15" s="53">
        <v>1</v>
      </c>
      <c r="E15" s="54">
        <v>1.282</v>
      </c>
      <c r="F15" s="55">
        <v>2</v>
      </c>
      <c r="G15" s="54">
        <v>2.5640999999999998</v>
      </c>
      <c r="H15" s="55">
        <v>10</v>
      </c>
      <c r="I15" s="54">
        <v>12.820499999999999</v>
      </c>
      <c r="J15" s="56">
        <v>51</v>
      </c>
      <c r="K15" s="54">
        <v>65.384600000000006</v>
      </c>
      <c r="L15" s="55">
        <v>11</v>
      </c>
      <c r="M15" s="54">
        <v>14.103</v>
      </c>
      <c r="N15" s="56">
        <v>0</v>
      </c>
      <c r="O15" s="54">
        <v>0</v>
      </c>
      <c r="P15" s="57">
        <v>3</v>
      </c>
      <c r="Q15" s="58">
        <v>3.8462000000000001</v>
      </c>
      <c r="R15" s="53">
        <v>20</v>
      </c>
      <c r="S15" s="68">
        <v>25</v>
      </c>
      <c r="T15" s="61">
        <v>2</v>
      </c>
      <c r="U15" s="58">
        <v>2.5</v>
      </c>
      <c r="V15" s="61">
        <v>4</v>
      </c>
      <c r="W15" s="58">
        <v>5</v>
      </c>
      <c r="X15" s="63">
        <v>231</v>
      </c>
      <c r="Y15" s="64">
        <v>100</v>
      </c>
      <c r="Z15" s="70"/>
    </row>
    <row r="16" spans="1:26" s="24" customFormat="1" ht="15" customHeight="1" x14ac:dyDescent="0.2">
      <c r="A16" s="22" t="s">
        <v>1</v>
      </c>
      <c r="B16" s="52" t="s">
        <v>23</v>
      </c>
      <c r="C16" s="47">
        <v>8</v>
      </c>
      <c r="D16" s="45">
        <v>0</v>
      </c>
      <c r="E16" s="40">
        <v>0</v>
      </c>
      <c r="F16" s="41">
        <v>0</v>
      </c>
      <c r="G16" s="40">
        <v>0</v>
      </c>
      <c r="H16" s="42">
        <v>1</v>
      </c>
      <c r="I16" s="40">
        <v>12.5</v>
      </c>
      <c r="J16" s="41">
        <v>7</v>
      </c>
      <c r="K16" s="40">
        <v>87.5</v>
      </c>
      <c r="L16" s="42">
        <v>0</v>
      </c>
      <c r="M16" s="40">
        <v>0</v>
      </c>
      <c r="N16" s="41">
        <v>0</v>
      </c>
      <c r="O16" s="40">
        <v>0</v>
      </c>
      <c r="P16" s="43">
        <v>0</v>
      </c>
      <c r="Q16" s="39">
        <v>0</v>
      </c>
      <c r="R16" s="38">
        <v>3</v>
      </c>
      <c r="S16" s="44">
        <v>37.5</v>
      </c>
      <c r="T16" s="38">
        <v>0</v>
      </c>
      <c r="U16" s="39">
        <v>0</v>
      </c>
      <c r="V16" s="38">
        <v>1</v>
      </c>
      <c r="W16" s="39">
        <v>12.5</v>
      </c>
      <c r="X16" s="25">
        <v>228</v>
      </c>
      <c r="Y16" s="26">
        <v>100</v>
      </c>
      <c r="Z16" s="71"/>
    </row>
    <row r="17" spans="1:26" s="24" customFormat="1" ht="15" customHeight="1" x14ac:dyDescent="0.2">
      <c r="A17" s="22" t="s">
        <v>1</v>
      </c>
      <c r="B17" s="66" t="s">
        <v>25</v>
      </c>
      <c r="C17" s="65">
        <v>711</v>
      </c>
      <c r="D17" s="53">
        <v>1</v>
      </c>
      <c r="E17" s="54">
        <v>0.14899999999999999</v>
      </c>
      <c r="F17" s="56">
        <v>2</v>
      </c>
      <c r="G17" s="54">
        <v>0.29849999999999999</v>
      </c>
      <c r="H17" s="55">
        <v>124</v>
      </c>
      <c r="I17" s="54">
        <v>18.5075</v>
      </c>
      <c r="J17" s="56">
        <v>364</v>
      </c>
      <c r="K17" s="54">
        <v>54.328400000000002</v>
      </c>
      <c r="L17" s="56">
        <v>162</v>
      </c>
      <c r="M17" s="54">
        <v>24.178999999999998</v>
      </c>
      <c r="N17" s="56">
        <v>0</v>
      </c>
      <c r="O17" s="54">
        <v>0</v>
      </c>
      <c r="P17" s="60">
        <v>17</v>
      </c>
      <c r="Q17" s="58">
        <v>2.5373000000000001</v>
      </c>
      <c r="R17" s="53">
        <v>131</v>
      </c>
      <c r="S17" s="68">
        <v>18.424800000000001</v>
      </c>
      <c r="T17" s="53">
        <v>41</v>
      </c>
      <c r="U17" s="58">
        <v>5.7664999999999997</v>
      </c>
      <c r="V17" s="53">
        <v>22</v>
      </c>
      <c r="W17" s="58">
        <v>3.0941999999999998</v>
      </c>
      <c r="X17" s="63">
        <v>3976</v>
      </c>
      <c r="Y17" s="64">
        <v>100</v>
      </c>
      <c r="Z17" s="70"/>
    </row>
    <row r="18" spans="1:26" s="24" customFormat="1" ht="15" customHeight="1" x14ac:dyDescent="0.2">
      <c r="A18" s="22" t="s">
        <v>1</v>
      </c>
      <c r="B18" s="52" t="s">
        <v>26</v>
      </c>
      <c r="C18" s="37">
        <v>780</v>
      </c>
      <c r="D18" s="45">
        <v>0</v>
      </c>
      <c r="E18" s="40">
        <v>0</v>
      </c>
      <c r="F18" s="42">
        <v>9</v>
      </c>
      <c r="G18" s="40">
        <v>1.1827000000000001</v>
      </c>
      <c r="H18" s="42">
        <v>64</v>
      </c>
      <c r="I18" s="40">
        <v>8.41</v>
      </c>
      <c r="J18" s="42">
        <v>497</v>
      </c>
      <c r="K18" s="40">
        <v>65.308800000000005</v>
      </c>
      <c r="L18" s="42">
        <v>160</v>
      </c>
      <c r="M18" s="40">
        <v>21.024999999999999</v>
      </c>
      <c r="N18" s="42">
        <v>4</v>
      </c>
      <c r="O18" s="40">
        <v>0.52559999999999996</v>
      </c>
      <c r="P18" s="43">
        <v>27</v>
      </c>
      <c r="Q18" s="39">
        <v>3.548</v>
      </c>
      <c r="R18" s="38">
        <v>125</v>
      </c>
      <c r="S18" s="44">
        <v>16.025600000000001</v>
      </c>
      <c r="T18" s="45">
        <v>19</v>
      </c>
      <c r="U18" s="39">
        <v>2.4359000000000002</v>
      </c>
      <c r="V18" s="45">
        <v>10</v>
      </c>
      <c r="W18" s="39">
        <v>1.2821</v>
      </c>
      <c r="X18" s="25">
        <v>2416</v>
      </c>
      <c r="Y18" s="26">
        <v>100</v>
      </c>
      <c r="Z18" s="71"/>
    </row>
    <row r="19" spans="1:26" s="24" customFormat="1" ht="15" customHeight="1" x14ac:dyDescent="0.2">
      <c r="A19" s="22" t="s">
        <v>1</v>
      </c>
      <c r="B19" s="66" t="s">
        <v>27</v>
      </c>
      <c r="C19" s="65">
        <v>207</v>
      </c>
      <c r="D19" s="53">
        <v>4</v>
      </c>
      <c r="E19" s="54">
        <v>1.9510000000000001</v>
      </c>
      <c r="F19" s="55">
        <v>25</v>
      </c>
      <c r="G19" s="54">
        <v>12.1951</v>
      </c>
      <c r="H19" s="55">
        <v>28</v>
      </c>
      <c r="I19" s="54">
        <v>13.6585</v>
      </c>
      <c r="J19" s="55">
        <v>0</v>
      </c>
      <c r="K19" s="54">
        <v>0</v>
      </c>
      <c r="L19" s="55">
        <v>15</v>
      </c>
      <c r="M19" s="54">
        <v>7.3170000000000002</v>
      </c>
      <c r="N19" s="55">
        <v>120</v>
      </c>
      <c r="O19" s="54">
        <v>58.5366</v>
      </c>
      <c r="P19" s="57">
        <v>13</v>
      </c>
      <c r="Q19" s="58">
        <v>6.3414999999999999</v>
      </c>
      <c r="R19" s="53">
        <v>23</v>
      </c>
      <c r="S19" s="68">
        <v>11.1111</v>
      </c>
      <c r="T19" s="53">
        <v>2</v>
      </c>
      <c r="U19" s="58">
        <v>0.96619999999999995</v>
      </c>
      <c r="V19" s="53">
        <v>6</v>
      </c>
      <c r="W19" s="58">
        <v>2.8986000000000001</v>
      </c>
      <c r="X19" s="63">
        <v>292</v>
      </c>
      <c r="Y19" s="64">
        <v>100</v>
      </c>
      <c r="Z19" s="70"/>
    </row>
    <row r="20" spans="1:26" s="24" customFormat="1" ht="15" customHeight="1" x14ac:dyDescent="0.2">
      <c r="A20" s="22" t="s">
        <v>1</v>
      </c>
      <c r="B20" s="52" t="s">
        <v>29</v>
      </c>
      <c r="C20" s="47">
        <v>22</v>
      </c>
      <c r="D20" s="45">
        <v>0</v>
      </c>
      <c r="E20" s="40">
        <v>0</v>
      </c>
      <c r="F20" s="41">
        <v>0</v>
      </c>
      <c r="G20" s="40">
        <v>0</v>
      </c>
      <c r="H20" s="42">
        <v>6</v>
      </c>
      <c r="I20" s="40">
        <v>31.578900000000001</v>
      </c>
      <c r="J20" s="41">
        <v>2</v>
      </c>
      <c r="K20" s="40">
        <v>10.526300000000001</v>
      </c>
      <c r="L20" s="41">
        <v>11</v>
      </c>
      <c r="M20" s="40">
        <v>57.895000000000003</v>
      </c>
      <c r="N20" s="41">
        <v>0</v>
      </c>
      <c r="O20" s="40">
        <v>0</v>
      </c>
      <c r="P20" s="43">
        <v>0</v>
      </c>
      <c r="Q20" s="39">
        <v>0</v>
      </c>
      <c r="R20" s="38">
        <v>1</v>
      </c>
      <c r="S20" s="44">
        <v>4.5454999999999997</v>
      </c>
      <c r="T20" s="45">
        <v>3</v>
      </c>
      <c r="U20" s="39">
        <v>13.6364</v>
      </c>
      <c r="V20" s="45">
        <v>0</v>
      </c>
      <c r="W20" s="39">
        <v>0</v>
      </c>
      <c r="X20" s="25">
        <v>725</v>
      </c>
      <c r="Y20" s="26">
        <v>100</v>
      </c>
      <c r="Z20" s="71"/>
    </row>
    <row r="21" spans="1:26" s="24" customFormat="1" ht="15" customHeight="1" x14ac:dyDescent="0.2">
      <c r="A21" s="22" t="s">
        <v>1</v>
      </c>
      <c r="B21" s="66" t="s">
        <v>30</v>
      </c>
      <c r="C21" s="65">
        <v>586</v>
      </c>
      <c r="D21" s="61">
        <v>0</v>
      </c>
      <c r="E21" s="54">
        <v>0</v>
      </c>
      <c r="F21" s="55">
        <v>1</v>
      </c>
      <c r="G21" s="54">
        <v>0.1724</v>
      </c>
      <c r="H21" s="56">
        <v>119</v>
      </c>
      <c r="I21" s="54">
        <v>20.517199999999999</v>
      </c>
      <c r="J21" s="55">
        <v>215</v>
      </c>
      <c r="K21" s="54">
        <v>37.069000000000003</v>
      </c>
      <c r="L21" s="55">
        <v>214</v>
      </c>
      <c r="M21" s="54">
        <v>36.896999999999998</v>
      </c>
      <c r="N21" s="55">
        <v>0</v>
      </c>
      <c r="O21" s="54">
        <v>0</v>
      </c>
      <c r="P21" s="60">
        <v>31</v>
      </c>
      <c r="Q21" s="58">
        <v>5.3448000000000002</v>
      </c>
      <c r="R21" s="61">
        <v>138</v>
      </c>
      <c r="S21" s="68">
        <v>23.549499999999998</v>
      </c>
      <c r="T21" s="53">
        <v>6</v>
      </c>
      <c r="U21" s="58">
        <v>1.0239</v>
      </c>
      <c r="V21" s="53">
        <v>27</v>
      </c>
      <c r="W21" s="58">
        <v>4.6074999999999999</v>
      </c>
      <c r="X21" s="63">
        <v>4145</v>
      </c>
      <c r="Y21" s="64">
        <v>87.31</v>
      </c>
      <c r="Z21" s="70"/>
    </row>
    <row r="22" spans="1:26" s="24" customFormat="1" ht="15" customHeight="1" x14ac:dyDescent="0.2">
      <c r="A22" s="22" t="s">
        <v>1</v>
      </c>
      <c r="B22" s="52" t="s">
        <v>31</v>
      </c>
      <c r="C22" s="37">
        <v>581</v>
      </c>
      <c r="D22" s="38">
        <v>0</v>
      </c>
      <c r="E22" s="40">
        <v>0</v>
      </c>
      <c r="F22" s="41">
        <v>7</v>
      </c>
      <c r="G22" s="40">
        <v>1.2111000000000001</v>
      </c>
      <c r="H22" s="41">
        <v>44</v>
      </c>
      <c r="I22" s="40">
        <v>7.6124999999999998</v>
      </c>
      <c r="J22" s="42">
        <v>164</v>
      </c>
      <c r="K22" s="40">
        <v>28.373699999999999</v>
      </c>
      <c r="L22" s="42">
        <v>323</v>
      </c>
      <c r="M22" s="40">
        <v>55.881999999999998</v>
      </c>
      <c r="N22" s="42">
        <v>0</v>
      </c>
      <c r="O22" s="40">
        <v>0</v>
      </c>
      <c r="P22" s="46">
        <v>40</v>
      </c>
      <c r="Q22" s="39">
        <v>6.9203999999999999</v>
      </c>
      <c r="R22" s="45">
        <v>79</v>
      </c>
      <c r="S22" s="44">
        <v>13.597200000000001</v>
      </c>
      <c r="T22" s="45">
        <v>3</v>
      </c>
      <c r="U22" s="39">
        <v>0.51639999999999997</v>
      </c>
      <c r="V22" s="45">
        <v>11</v>
      </c>
      <c r="W22" s="39">
        <v>1.8933</v>
      </c>
      <c r="X22" s="25">
        <v>1886</v>
      </c>
      <c r="Y22" s="26">
        <v>100</v>
      </c>
      <c r="Z22" s="71"/>
    </row>
    <row r="23" spans="1:26" s="24" customFormat="1" ht="15" customHeight="1" x14ac:dyDescent="0.2">
      <c r="A23" s="22" t="s">
        <v>1</v>
      </c>
      <c r="B23" s="66" t="s">
        <v>28</v>
      </c>
      <c r="C23" s="65">
        <v>354</v>
      </c>
      <c r="D23" s="53">
        <v>5</v>
      </c>
      <c r="E23" s="54">
        <v>1.4370000000000001</v>
      </c>
      <c r="F23" s="55">
        <v>1</v>
      </c>
      <c r="G23" s="54">
        <v>0.28739999999999999</v>
      </c>
      <c r="H23" s="55">
        <v>43</v>
      </c>
      <c r="I23" s="54">
        <v>12.356299999999999</v>
      </c>
      <c r="J23" s="55">
        <v>119</v>
      </c>
      <c r="K23" s="54">
        <v>34.195399999999999</v>
      </c>
      <c r="L23" s="55">
        <v>143</v>
      </c>
      <c r="M23" s="54">
        <v>41.091999999999999</v>
      </c>
      <c r="N23" s="55">
        <v>12</v>
      </c>
      <c r="O23" s="54">
        <v>3.4483000000000001</v>
      </c>
      <c r="P23" s="60">
        <v>25</v>
      </c>
      <c r="Q23" s="58">
        <v>7.1839000000000004</v>
      </c>
      <c r="R23" s="53">
        <v>81</v>
      </c>
      <c r="S23" s="68">
        <v>22.881399999999999</v>
      </c>
      <c r="T23" s="61">
        <v>6</v>
      </c>
      <c r="U23" s="58">
        <v>1.6949000000000001</v>
      </c>
      <c r="V23" s="61">
        <v>21</v>
      </c>
      <c r="W23" s="58">
        <v>5.9321999999999999</v>
      </c>
      <c r="X23" s="63">
        <v>1343</v>
      </c>
      <c r="Y23" s="64">
        <v>100</v>
      </c>
      <c r="Z23" s="70"/>
    </row>
    <row r="24" spans="1:26" s="24" customFormat="1" ht="15" customHeight="1" x14ac:dyDescent="0.2">
      <c r="A24" s="22" t="s">
        <v>1</v>
      </c>
      <c r="B24" s="52" t="s">
        <v>32</v>
      </c>
      <c r="C24" s="37">
        <v>126</v>
      </c>
      <c r="D24" s="45">
        <v>2</v>
      </c>
      <c r="E24" s="40">
        <v>1.6</v>
      </c>
      <c r="F24" s="42">
        <v>1</v>
      </c>
      <c r="G24" s="40">
        <v>0.8</v>
      </c>
      <c r="H24" s="41">
        <v>27</v>
      </c>
      <c r="I24" s="40">
        <v>21.6</v>
      </c>
      <c r="J24" s="42">
        <v>30</v>
      </c>
      <c r="K24" s="40">
        <v>24</v>
      </c>
      <c r="L24" s="42">
        <v>59</v>
      </c>
      <c r="M24" s="40">
        <v>47.2</v>
      </c>
      <c r="N24" s="42">
        <v>1</v>
      </c>
      <c r="O24" s="40">
        <v>0.8</v>
      </c>
      <c r="P24" s="46">
        <v>5</v>
      </c>
      <c r="Q24" s="39">
        <v>4</v>
      </c>
      <c r="R24" s="38">
        <v>23</v>
      </c>
      <c r="S24" s="44">
        <v>18.254000000000001</v>
      </c>
      <c r="T24" s="45">
        <v>1</v>
      </c>
      <c r="U24" s="39">
        <v>0.79369999999999996</v>
      </c>
      <c r="V24" s="45">
        <v>16</v>
      </c>
      <c r="W24" s="39">
        <v>12.698399999999999</v>
      </c>
      <c r="X24" s="25">
        <v>1350</v>
      </c>
      <c r="Y24" s="26">
        <v>100</v>
      </c>
      <c r="Z24" s="71"/>
    </row>
    <row r="25" spans="1:26" s="24" customFormat="1" ht="15" customHeight="1" x14ac:dyDescent="0.2">
      <c r="A25" s="22" t="s">
        <v>1</v>
      </c>
      <c r="B25" s="66" t="s">
        <v>33</v>
      </c>
      <c r="C25" s="67">
        <v>138</v>
      </c>
      <c r="D25" s="53">
        <v>0</v>
      </c>
      <c r="E25" s="54">
        <v>0</v>
      </c>
      <c r="F25" s="55">
        <v>0</v>
      </c>
      <c r="G25" s="54">
        <v>0</v>
      </c>
      <c r="H25" s="55">
        <v>6</v>
      </c>
      <c r="I25" s="54">
        <v>4.4443999999999999</v>
      </c>
      <c r="J25" s="55">
        <v>76</v>
      </c>
      <c r="K25" s="54">
        <v>56.296300000000002</v>
      </c>
      <c r="L25" s="56">
        <v>48</v>
      </c>
      <c r="M25" s="54">
        <v>35.555999999999997</v>
      </c>
      <c r="N25" s="55">
        <v>1</v>
      </c>
      <c r="O25" s="54">
        <v>0.74070000000000003</v>
      </c>
      <c r="P25" s="60">
        <v>4</v>
      </c>
      <c r="Q25" s="58">
        <v>2.9630000000000001</v>
      </c>
      <c r="R25" s="53">
        <v>20</v>
      </c>
      <c r="S25" s="68">
        <v>14.492800000000001</v>
      </c>
      <c r="T25" s="53">
        <v>3</v>
      </c>
      <c r="U25" s="58">
        <v>2.1739000000000002</v>
      </c>
      <c r="V25" s="53">
        <v>3</v>
      </c>
      <c r="W25" s="58">
        <v>2.1739000000000002</v>
      </c>
      <c r="X25" s="63">
        <v>1401</v>
      </c>
      <c r="Y25" s="64">
        <v>100</v>
      </c>
      <c r="Z25" s="70"/>
    </row>
    <row r="26" spans="1:26" s="24" customFormat="1" ht="15" customHeight="1" x14ac:dyDescent="0.2">
      <c r="A26" s="22" t="s">
        <v>1</v>
      </c>
      <c r="B26" s="52" t="s">
        <v>34</v>
      </c>
      <c r="C26" s="37">
        <v>224</v>
      </c>
      <c r="D26" s="38">
        <v>1</v>
      </c>
      <c r="E26" s="40">
        <v>0.45900000000000002</v>
      </c>
      <c r="F26" s="41">
        <v>1</v>
      </c>
      <c r="G26" s="40">
        <v>0.4587</v>
      </c>
      <c r="H26" s="41">
        <v>5</v>
      </c>
      <c r="I26" s="40">
        <v>2.2936000000000001</v>
      </c>
      <c r="J26" s="42">
        <v>151</v>
      </c>
      <c r="K26" s="40">
        <v>69.266099999999994</v>
      </c>
      <c r="L26" s="42">
        <v>53</v>
      </c>
      <c r="M26" s="40">
        <v>24.312000000000001</v>
      </c>
      <c r="N26" s="41">
        <v>1</v>
      </c>
      <c r="O26" s="40">
        <v>0.4587</v>
      </c>
      <c r="P26" s="46">
        <v>6</v>
      </c>
      <c r="Q26" s="39">
        <v>2.7523</v>
      </c>
      <c r="R26" s="38">
        <v>22</v>
      </c>
      <c r="S26" s="44">
        <v>9.8214000000000006</v>
      </c>
      <c r="T26" s="38">
        <v>6</v>
      </c>
      <c r="U26" s="39">
        <v>2.6785999999999999</v>
      </c>
      <c r="V26" s="38">
        <v>0</v>
      </c>
      <c r="W26" s="39">
        <v>0</v>
      </c>
      <c r="X26" s="25">
        <v>1365</v>
      </c>
      <c r="Y26" s="26">
        <v>100</v>
      </c>
      <c r="Z26" s="71"/>
    </row>
    <row r="27" spans="1:26" s="24" customFormat="1" ht="15" customHeight="1" x14ac:dyDescent="0.2">
      <c r="A27" s="22" t="s">
        <v>1</v>
      </c>
      <c r="B27" s="66" t="s">
        <v>37</v>
      </c>
      <c r="C27" s="67">
        <v>9</v>
      </c>
      <c r="D27" s="61">
        <v>0</v>
      </c>
      <c r="E27" s="54">
        <v>0</v>
      </c>
      <c r="F27" s="55">
        <v>0</v>
      </c>
      <c r="G27" s="54">
        <v>0</v>
      </c>
      <c r="H27" s="55">
        <v>0</v>
      </c>
      <c r="I27" s="54">
        <v>0</v>
      </c>
      <c r="J27" s="55">
        <v>1</v>
      </c>
      <c r="K27" s="54">
        <v>11.1111</v>
      </c>
      <c r="L27" s="56">
        <v>8</v>
      </c>
      <c r="M27" s="54">
        <v>88.888999999999996</v>
      </c>
      <c r="N27" s="55">
        <v>0</v>
      </c>
      <c r="O27" s="54">
        <v>0</v>
      </c>
      <c r="P27" s="60">
        <v>0</v>
      </c>
      <c r="Q27" s="58">
        <v>0</v>
      </c>
      <c r="R27" s="53">
        <v>4</v>
      </c>
      <c r="S27" s="68">
        <v>44.444400000000002</v>
      </c>
      <c r="T27" s="61">
        <v>0</v>
      </c>
      <c r="U27" s="58">
        <v>0</v>
      </c>
      <c r="V27" s="61">
        <v>1</v>
      </c>
      <c r="W27" s="58">
        <v>11.1111</v>
      </c>
      <c r="X27" s="63">
        <v>579</v>
      </c>
      <c r="Y27" s="64">
        <v>100</v>
      </c>
      <c r="Z27" s="70"/>
    </row>
    <row r="28" spans="1:26" s="24" customFormat="1" ht="15" customHeight="1" x14ac:dyDescent="0.2">
      <c r="A28" s="22" t="s">
        <v>1</v>
      </c>
      <c r="B28" s="52" t="s">
        <v>36</v>
      </c>
      <c r="C28" s="47">
        <v>768</v>
      </c>
      <c r="D28" s="45">
        <v>2</v>
      </c>
      <c r="E28" s="40">
        <v>0.27200000000000002</v>
      </c>
      <c r="F28" s="42">
        <v>4</v>
      </c>
      <c r="G28" s="40">
        <v>0.54349999999999998</v>
      </c>
      <c r="H28" s="42">
        <v>56</v>
      </c>
      <c r="I28" s="40">
        <v>7.6086999999999998</v>
      </c>
      <c r="J28" s="42">
        <v>513</v>
      </c>
      <c r="K28" s="40">
        <v>69.701099999999997</v>
      </c>
      <c r="L28" s="41">
        <v>134</v>
      </c>
      <c r="M28" s="40">
        <v>18.207000000000001</v>
      </c>
      <c r="N28" s="42">
        <v>0</v>
      </c>
      <c r="O28" s="40">
        <v>0</v>
      </c>
      <c r="P28" s="43">
        <v>27</v>
      </c>
      <c r="Q28" s="39">
        <v>3.6684999999999999</v>
      </c>
      <c r="R28" s="45">
        <v>119</v>
      </c>
      <c r="S28" s="44">
        <v>15.4948</v>
      </c>
      <c r="T28" s="38">
        <v>32</v>
      </c>
      <c r="U28" s="39">
        <v>4.1666999999999996</v>
      </c>
      <c r="V28" s="38">
        <v>10</v>
      </c>
      <c r="W28" s="39">
        <v>1.3021</v>
      </c>
      <c r="X28" s="25">
        <v>1414</v>
      </c>
      <c r="Y28" s="26">
        <v>100</v>
      </c>
      <c r="Z28" s="71"/>
    </row>
    <row r="29" spans="1:26" s="24" customFormat="1" ht="15" customHeight="1" x14ac:dyDescent="0.2">
      <c r="A29" s="22" t="s">
        <v>1</v>
      </c>
      <c r="B29" s="66" t="s">
        <v>35</v>
      </c>
      <c r="C29" s="65">
        <v>78</v>
      </c>
      <c r="D29" s="53">
        <v>0</v>
      </c>
      <c r="E29" s="54">
        <v>0</v>
      </c>
      <c r="F29" s="55">
        <v>0</v>
      </c>
      <c r="G29" s="54">
        <v>0</v>
      </c>
      <c r="H29" s="56">
        <v>34</v>
      </c>
      <c r="I29" s="54">
        <v>44.736800000000002</v>
      </c>
      <c r="J29" s="55">
        <v>24</v>
      </c>
      <c r="K29" s="54">
        <v>31.578900000000001</v>
      </c>
      <c r="L29" s="56">
        <v>13</v>
      </c>
      <c r="M29" s="54">
        <v>17.105</v>
      </c>
      <c r="N29" s="55">
        <v>0</v>
      </c>
      <c r="O29" s="54">
        <v>0</v>
      </c>
      <c r="P29" s="60">
        <v>5</v>
      </c>
      <c r="Q29" s="58">
        <v>6.5789</v>
      </c>
      <c r="R29" s="53">
        <v>23</v>
      </c>
      <c r="S29" s="68">
        <v>29.487200000000001</v>
      </c>
      <c r="T29" s="53">
        <v>2</v>
      </c>
      <c r="U29" s="58">
        <v>2.5640999999999998</v>
      </c>
      <c r="V29" s="53">
        <v>11</v>
      </c>
      <c r="W29" s="58">
        <v>14.102600000000001</v>
      </c>
      <c r="X29" s="63">
        <v>1870</v>
      </c>
      <c r="Y29" s="64">
        <v>99.412000000000006</v>
      </c>
      <c r="Z29" s="70"/>
    </row>
    <row r="30" spans="1:26" s="24" customFormat="1" ht="15" customHeight="1" x14ac:dyDescent="0.2">
      <c r="A30" s="22" t="s">
        <v>1</v>
      </c>
      <c r="B30" s="52" t="s">
        <v>38</v>
      </c>
      <c r="C30" s="37">
        <v>213</v>
      </c>
      <c r="D30" s="45">
        <v>5</v>
      </c>
      <c r="E30" s="40">
        <v>2.3580000000000001</v>
      </c>
      <c r="F30" s="41">
        <v>0</v>
      </c>
      <c r="G30" s="40">
        <v>0</v>
      </c>
      <c r="H30" s="42">
        <v>6</v>
      </c>
      <c r="I30" s="40">
        <v>2.8302</v>
      </c>
      <c r="J30" s="42">
        <v>62</v>
      </c>
      <c r="K30" s="40">
        <v>29.2453</v>
      </c>
      <c r="L30" s="42">
        <v>132</v>
      </c>
      <c r="M30" s="40">
        <v>62.264000000000003</v>
      </c>
      <c r="N30" s="42">
        <v>0</v>
      </c>
      <c r="O30" s="40">
        <v>0</v>
      </c>
      <c r="P30" s="43">
        <v>7</v>
      </c>
      <c r="Q30" s="39">
        <v>3.3018999999999998</v>
      </c>
      <c r="R30" s="45">
        <v>31</v>
      </c>
      <c r="S30" s="44">
        <v>14.554</v>
      </c>
      <c r="T30" s="38">
        <v>1</v>
      </c>
      <c r="U30" s="39">
        <v>0.46949999999999997</v>
      </c>
      <c r="V30" s="38">
        <v>0</v>
      </c>
      <c r="W30" s="39">
        <v>0</v>
      </c>
      <c r="X30" s="25">
        <v>3559</v>
      </c>
      <c r="Y30" s="26">
        <v>100</v>
      </c>
      <c r="Z30" s="71"/>
    </row>
    <row r="31" spans="1:26" s="24" customFormat="1" ht="15" customHeight="1" x14ac:dyDescent="0.2">
      <c r="A31" s="22" t="s">
        <v>1</v>
      </c>
      <c r="B31" s="66" t="s">
        <v>39</v>
      </c>
      <c r="C31" s="67">
        <v>130</v>
      </c>
      <c r="D31" s="53">
        <v>7</v>
      </c>
      <c r="E31" s="54">
        <v>5.4260000000000002</v>
      </c>
      <c r="F31" s="56">
        <v>3</v>
      </c>
      <c r="G31" s="54">
        <v>2.3256000000000001</v>
      </c>
      <c r="H31" s="55">
        <v>18</v>
      </c>
      <c r="I31" s="54">
        <v>13.9535</v>
      </c>
      <c r="J31" s="56">
        <v>47</v>
      </c>
      <c r="K31" s="54">
        <v>36.434100000000001</v>
      </c>
      <c r="L31" s="55">
        <v>51</v>
      </c>
      <c r="M31" s="54">
        <v>39.534999999999997</v>
      </c>
      <c r="N31" s="55">
        <v>0</v>
      </c>
      <c r="O31" s="54">
        <v>0</v>
      </c>
      <c r="P31" s="57">
        <v>3</v>
      </c>
      <c r="Q31" s="58">
        <v>2.3256000000000001</v>
      </c>
      <c r="R31" s="61">
        <v>43</v>
      </c>
      <c r="S31" s="68">
        <v>33.076900000000002</v>
      </c>
      <c r="T31" s="53">
        <v>1</v>
      </c>
      <c r="U31" s="58">
        <v>0.76919999999999999</v>
      </c>
      <c r="V31" s="53">
        <v>9</v>
      </c>
      <c r="W31" s="58">
        <v>6.9230999999999998</v>
      </c>
      <c r="X31" s="63">
        <v>2232</v>
      </c>
      <c r="Y31" s="64">
        <v>100</v>
      </c>
      <c r="Z31" s="70"/>
    </row>
    <row r="32" spans="1:26" s="24" customFormat="1" ht="15" customHeight="1" x14ac:dyDescent="0.2">
      <c r="A32" s="22" t="s">
        <v>1</v>
      </c>
      <c r="B32" s="52" t="s">
        <v>41</v>
      </c>
      <c r="C32" s="37">
        <v>287</v>
      </c>
      <c r="D32" s="38">
        <v>1</v>
      </c>
      <c r="E32" s="40">
        <v>0.35299999999999998</v>
      </c>
      <c r="F32" s="42">
        <v>2</v>
      </c>
      <c r="G32" s="40">
        <v>0.70669999999999999</v>
      </c>
      <c r="H32" s="42">
        <v>2</v>
      </c>
      <c r="I32" s="40">
        <v>0.70669999999999999</v>
      </c>
      <c r="J32" s="42">
        <v>191</v>
      </c>
      <c r="K32" s="40">
        <v>67.491200000000006</v>
      </c>
      <c r="L32" s="41">
        <v>85</v>
      </c>
      <c r="M32" s="40">
        <v>30.035</v>
      </c>
      <c r="N32" s="41">
        <v>0</v>
      </c>
      <c r="O32" s="40">
        <v>0</v>
      </c>
      <c r="P32" s="46">
        <v>2</v>
      </c>
      <c r="Q32" s="39">
        <v>0.70669999999999999</v>
      </c>
      <c r="R32" s="38">
        <v>32</v>
      </c>
      <c r="S32" s="44">
        <v>11.149800000000001</v>
      </c>
      <c r="T32" s="45">
        <v>4</v>
      </c>
      <c r="U32" s="39">
        <v>1.3936999999999999</v>
      </c>
      <c r="V32" s="45">
        <v>0</v>
      </c>
      <c r="W32" s="39">
        <v>0</v>
      </c>
      <c r="X32" s="25">
        <v>960</v>
      </c>
      <c r="Y32" s="26">
        <v>100</v>
      </c>
      <c r="Z32" s="71"/>
    </row>
    <row r="33" spans="1:26" s="24" customFormat="1" ht="15" customHeight="1" x14ac:dyDescent="0.2">
      <c r="A33" s="22" t="s">
        <v>1</v>
      </c>
      <c r="B33" s="66" t="s">
        <v>40</v>
      </c>
      <c r="C33" s="65">
        <v>421</v>
      </c>
      <c r="D33" s="61">
        <v>0</v>
      </c>
      <c r="E33" s="54">
        <v>0</v>
      </c>
      <c r="F33" s="55">
        <v>3</v>
      </c>
      <c r="G33" s="54">
        <v>0.72460000000000002</v>
      </c>
      <c r="H33" s="56">
        <v>24</v>
      </c>
      <c r="I33" s="54">
        <v>5.7971000000000004</v>
      </c>
      <c r="J33" s="55">
        <v>129</v>
      </c>
      <c r="K33" s="54">
        <v>31.159400000000002</v>
      </c>
      <c r="L33" s="55">
        <v>231</v>
      </c>
      <c r="M33" s="54">
        <v>55.796999999999997</v>
      </c>
      <c r="N33" s="56">
        <v>3</v>
      </c>
      <c r="O33" s="54">
        <v>0.72460000000000002</v>
      </c>
      <c r="P33" s="60">
        <v>24</v>
      </c>
      <c r="Q33" s="58">
        <v>5.7971000000000004</v>
      </c>
      <c r="R33" s="61">
        <v>65</v>
      </c>
      <c r="S33" s="68">
        <v>15.439399999999999</v>
      </c>
      <c r="T33" s="61">
        <v>7</v>
      </c>
      <c r="U33" s="58">
        <v>1.6627000000000001</v>
      </c>
      <c r="V33" s="61">
        <v>8</v>
      </c>
      <c r="W33" s="58">
        <v>1.9001999999999999</v>
      </c>
      <c r="X33" s="63">
        <v>2381</v>
      </c>
      <c r="Y33" s="64">
        <v>100</v>
      </c>
      <c r="Z33" s="70"/>
    </row>
    <row r="34" spans="1:26" s="24" customFormat="1" ht="15" customHeight="1" x14ac:dyDescent="0.2">
      <c r="A34" s="22" t="s">
        <v>1</v>
      </c>
      <c r="B34" s="52" t="s">
        <v>42</v>
      </c>
      <c r="C34" s="47">
        <v>75</v>
      </c>
      <c r="D34" s="38">
        <v>34</v>
      </c>
      <c r="E34" s="40">
        <v>45.332999999999998</v>
      </c>
      <c r="F34" s="42">
        <v>0</v>
      </c>
      <c r="G34" s="40">
        <v>0</v>
      </c>
      <c r="H34" s="41">
        <v>0</v>
      </c>
      <c r="I34" s="40">
        <v>0</v>
      </c>
      <c r="J34" s="42">
        <v>0</v>
      </c>
      <c r="K34" s="40">
        <v>0</v>
      </c>
      <c r="L34" s="41">
        <v>38</v>
      </c>
      <c r="M34" s="40">
        <v>50.667000000000002</v>
      </c>
      <c r="N34" s="41">
        <v>0</v>
      </c>
      <c r="O34" s="40">
        <v>0</v>
      </c>
      <c r="P34" s="43">
        <v>3</v>
      </c>
      <c r="Q34" s="39">
        <v>4</v>
      </c>
      <c r="R34" s="45">
        <v>14</v>
      </c>
      <c r="S34" s="44">
        <v>18.666699999999999</v>
      </c>
      <c r="T34" s="45">
        <v>0</v>
      </c>
      <c r="U34" s="39">
        <v>0</v>
      </c>
      <c r="V34" s="45">
        <v>2</v>
      </c>
      <c r="W34" s="39">
        <v>2.6667000000000001</v>
      </c>
      <c r="X34" s="25">
        <v>823</v>
      </c>
      <c r="Y34" s="26">
        <v>96.233000000000004</v>
      </c>
      <c r="Z34" s="71"/>
    </row>
    <row r="35" spans="1:26" s="24" customFormat="1" ht="15" customHeight="1" x14ac:dyDescent="0.2">
      <c r="A35" s="22" t="s">
        <v>1</v>
      </c>
      <c r="B35" s="66" t="s">
        <v>45</v>
      </c>
      <c r="C35" s="67">
        <v>64</v>
      </c>
      <c r="D35" s="61">
        <v>1</v>
      </c>
      <c r="E35" s="54">
        <v>1.613</v>
      </c>
      <c r="F35" s="55">
        <v>1</v>
      </c>
      <c r="G35" s="54">
        <v>1.6129</v>
      </c>
      <c r="H35" s="56">
        <v>11</v>
      </c>
      <c r="I35" s="54">
        <v>17.741900000000001</v>
      </c>
      <c r="J35" s="55">
        <v>8</v>
      </c>
      <c r="K35" s="54">
        <v>12.9032</v>
      </c>
      <c r="L35" s="56">
        <v>33</v>
      </c>
      <c r="M35" s="54">
        <v>53.225999999999999</v>
      </c>
      <c r="N35" s="55">
        <v>1</v>
      </c>
      <c r="O35" s="54">
        <v>1.6129</v>
      </c>
      <c r="P35" s="60">
        <v>7</v>
      </c>
      <c r="Q35" s="58">
        <v>11.2903</v>
      </c>
      <c r="R35" s="61">
        <v>11</v>
      </c>
      <c r="S35" s="68">
        <v>17.1875</v>
      </c>
      <c r="T35" s="61">
        <v>2</v>
      </c>
      <c r="U35" s="58">
        <v>3.125</v>
      </c>
      <c r="V35" s="61">
        <v>1</v>
      </c>
      <c r="W35" s="58">
        <v>1.5625</v>
      </c>
      <c r="X35" s="63">
        <v>1055</v>
      </c>
      <c r="Y35" s="64">
        <v>100</v>
      </c>
      <c r="Z35" s="70"/>
    </row>
    <row r="36" spans="1:26" s="24" customFormat="1" ht="15" customHeight="1" x14ac:dyDescent="0.2">
      <c r="A36" s="22" t="s">
        <v>1</v>
      </c>
      <c r="B36" s="52" t="s">
        <v>49</v>
      </c>
      <c r="C36" s="47">
        <v>337</v>
      </c>
      <c r="D36" s="45">
        <v>11</v>
      </c>
      <c r="E36" s="40">
        <v>3.343</v>
      </c>
      <c r="F36" s="42">
        <v>5</v>
      </c>
      <c r="G36" s="40">
        <v>1.5198</v>
      </c>
      <c r="H36" s="42">
        <v>131</v>
      </c>
      <c r="I36" s="40">
        <v>39.817599999999999</v>
      </c>
      <c r="J36" s="41">
        <v>69</v>
      </c>
      <c r="K36" s="40">
        <v>20.9726</v>
      </c>
      <c r="L36" s="41">
        <v>92</v>
      </c>
      <c r="M36" s="40">
        <v>27.963999999999999</v>
      </c>
      <c r="N36" s="42">
        <v>5</v>
      </c>
      <c r="O36" s="40">
        <v>1.5198</v>
      </c>
      <c r="P36" s="46">
        <v>16</v>
      </c>
      <c r="Q36" s="39">
        <v>4.8632</v>
      </c>
      <c r="R36" s="38">
        <v>68</v>
      </c>
      <c r="S36" s="44">
        <v>20.178000000000001</v>
      </c>
      <c r="T36" s="45">
        <v>8</v>
      </c>
      <c r="U36" s="39">
        <v>2.3738999999999999</v>
      </c>
      <c r="V36" s="45">
        <v>31</v>
      </c>
      <c r="W36" s="39">
        <v>9.1988000000000003</v>
      </c>
      <c r="X36" s="25">
        <v>704</v>
      </c>
      <c r="Y36" s="26">
        <v>100</v>
      </c>
      <c r="Z36" s="71"/>
    </row>
    <row r="37" spans="1:26" s="24" customFormat="1" ht="15" customHeight="1" x14ac:dyDescent="0.2">
      <c r="A37" s="22" t="s">
        <v>1</v>
      </c>
      <c r="B37" s="66" t="s">
        <v>46</v>
      </c>
      <c r="C37" s="65">
        <v>79</v>
      </c>
      <c r="D37" s="53">
        <v>0</v>
      </c>
      <c r="E37" s="54">
        <v>0</v>
      </c>
      <c r="F37" s="55">
        <v>2</v>
      </c>
      <c r="G37" s="54">
        <v>2.8169</v>
      </c>
      <c r="H37" s="55">
        <v>2</v>
      </c>
      <c r="I37" s="54">
        <v>2.8169</v>
      </c>
      <c r="J37" s="55">
        <v>5</v>
      </c>
      <c r="K37" s="54">
        <v>7.0423</v>
      </c>
      <c r="L37" s="55">
        <v>61</v>
      </c>
      <c r="M37" s="54">
        <v>85.915000000000006</v>
      </c>
      <c r="N37" s="56">
        <v>0</v>
      </c>
      <c r="O37" s="54">
        <v>0</v>
      </c>
      <c r="P37" s="60">
        <v>1</v>
      </c>
      <c r="Q37" s="58">
        <v>1.4085000000000001</v>
      </c>
      <c r="R37" s="53">
        <v>13</v>
      </c>
      <c r="S37" s="68">
        <v>16.4557</v>
      </c>
      <c r="T37" s="61">
        <v>8</v>
      </c>
      <c r="U37" s="58">
        <v>10.1266</v>
      </c>
      <c r="V37" s="61">
        <v>0</v>
      </c>
      <c r="W37" s="58">
        <v>0</v>
      </c>
      <c r="X37" s="63">
        <v>491</v>
      </c>
      <c r="Y37" s="64">
        <v>100</v>
      </c>
      <c r="Z37" s="70"/>
    </row>
    <row r="38" spans="1:26" s="24" customFormat="1" ht="15" customHeight="1" x14ac:dyDescent="0.2">
      <c r="A38" s="22" t="s">
        <v>1</v>
      </c>
      <c r="B38" s="52" t="s">
        <v>47</v>
      </c>
      <c r="C38" s="37">
        <v>184</v>
      </c>
      <c r="D38" s="38">
        <v>0</v>
      </c>
      <c r="E38" s="40">
        <v>0</v>
      </c>
      <c r="F38" s="42">
        <v>10</v>
      </c>
      <c r="G38" s="40">
        <v>5.4945000000000004</v>
      </c>
      <c r="H38" s="42">
        <v>55</v>
      </c>
      <c r="I38" s="40">
        <v>30.219799999999999</v>
      </c>
      <c r="J38" s="42">
        <v>72</v>
      </c>
      <c r="K38" s="40">
        <v>39.560400000000001</v>
      </c>
      <c r="L38" s="42">
        <v>39</v>
      </c>
      <c r="M38" s="40">
        <v>21.428999999999998</v>
      </c>
      <c r="N38" s="42">
        <v>1</v>
      </c>
      <c r="O38" s="40">
        <v>0.54949999999999999</v>
      </c>
      <c r="P38" s="43">
        <v>5</v>
      </c>
      <c r="Q38" s="39">
        <v>2.7473000000000001</v>
      </c>
      <c r="R38" s="38">
        <v>43</v>
      </c>
      <c r="S38" s="44">
        <v>23.369599999999998</v>
      </c>
      <c r="T38" s="45">
        <v>2</v>
      </c>
      <c r="U38" s="39">
        <v>1.087</v>
      </c>
      <c r="V38" s="45">
        <v>12</v>
      </c>
      <c r="W38" s="39">
        <v>6.5217000000000001</v>
      </c>
      <c r="X38" s="25">
        <v>2561</v>
      </c>
      <c r="Y38" s="26">
        <v>100</v>
      </c>
      <c r="Z38" s="71"/>
    </row>
    <row r="39" spans="1:26" s="24" customFormat="1" ht="15" customHeight="1" x14ac:dyDescent="0.2">
      <c r="A39" s="22" t="s">
        <v>1</v>
      </c>
      <c r="B39" s="66" t="s">
        <v>48</v>
      </c>
      <c r="C39" s="65">
        <v>29</v>
      </c>
      <c r="D39" s="61">
        <v>15</v>
      </c>
      <c r="E39" s="54">
        <v>51.723999999999997</v>
      </c>
      <c r="F39" s="55">
        <v>0</v>
      </c>
      <c r="G39" s="54">
        <v>0</v>
      </c>
      <c r="H39" s="56">
        <v>13</v>
      </c>
      <c r="I39" s="54">
        <v>44.827599999999997</v>
      </c>
      <c r="J39" s="55">
        <v>0</v>
      </c>
      <c r="K39" s="54">
        <v>0</v>
      </c>
      <c r="L39" s="56">
        <v>1</v>
      </c>
      <c r="M39" s="54">
        <v>3.448</v>
      </c>
      <c r="N39" s="55">
        <v>0</v>
      </c>
      <c r="O39" s="54">
        <v>0</v>
      </c>
      <c r="P39" s="60">
        <v>0</v>
      </c>
      <c r="Q39" s="58">
        <v>0</v>
      </c>
      <c r="R39" s="53">
        <v>2</v>
      </c>
      <c r="S39" s="68">
        <v>6.8966000000000003</v>
      </c>
      <c r="T39" s="53">
        <v>0</v>
      </c>
      <c r="U39" s="58">
        <v>0</v>
      </c>
      <c r="V39" s="53">
        <v>10</v>
      </c>
      <c r="W39" s="58">
        <v>34.482799999999997</v>
      </c>
      <c r="X39" s="63">
        <v>866</v>
      </c>
      <c r="Y39" s="64">
        <v>100</v>
      </c>
      <c r="Z39" s="70"/>
    </row>
    <row r="40" spans="1:26" s="24" customFormat="1" ht="15" customHeight="1" x14ac:dyDescent="0.2">
      <c r="A40" s="22" t="s">
        <v>1</v>
      </c>
      <c r="B40" s="52" t="s">
        <v>50</v>
      </c>
      <c r="C40" s="47">
        <v>188</v>
      </c>
      <c r="D40" s="38">
        <v>0</v>
      </c>
      <c r="E40" s="40">
        <v>0</v>
      </c>
      <c r="F40" s="42">
        <v>0</v>
      </c>
      <c r="G40" s="40">
        <v>0</v>
      </c>
      <c r="H40" s="42">
        <v>21</v>
      </c>
      <c r="I40" s="40">
        <v>11.3514</v>
      </c>
      <c r="J40" s="41">
        <v>69</v>
      </c>
      <c r="K40" s="40">
        <v>37.2973</v>
      </c>
      <c r="L40" s="41">
        <v>89</v>
      </c>
      <c r="M40" s="40">
        <v>48.107999999999997</v>
      </c>
      <c r="N40" s="42">
        <v>0</v>
      </c>
      <c r="O40" s="40">
        <v>0</v>
      </c>
      <c r="P40" s="43">
        <v>6</v>
      </c>
      <c r="Q40" s="39">
        <v>3.2431999999999999</v>
      </c>
      <c r="R40" s="38">
        <v>63</v>
      </c>
      <c r="S40" s="44">
        <v>33.510599999999997</v>
      </c>
      <c r="T40" s="45">
        <v>3</v>
      </c>
      <c r="U40" s="39">
        <v>1.5956999999999999</v>
      </c>
      <c r="V40" s="45">
        <v>8</v>
      </c>
      <c r="W40" s="39">
        <v>4.2553000000000001</v>
      </c>
      <c r="X40" s="25">
        <v>4873</v>
      </c>
      <c r="Y40" s="26">
        <v>100</v>
      </c>
    </row>
    <row r="41" spans="1:26" s="24" customFormat="1" ht="15" customHeight="1" x14ac:dyDescent="0.2">
      <c r="A41" s="22" t="s">
        <v>1</v>
      </c>
      <c r="B41" s="66" t="s">
        <v>43</v>
      </c>
      <c r="C41" s="65">
        <v>50</v>
      </c>
      <c r="D41" s="61">
        <v>1</v>
      </c>
      <c r="E41" s="54">
        <v>2</v>
      </c>
      <c r="F41" s="55">
        <v>0</v>
      </c>
      <c r="G41" s="54">
        <v>0</v>
      </c>
      <c r="H41" s="55">
        <v>3</v>
      </c>
      <c r="I41" s="54">
        <v>6</v>
      </c>
      <c r="J41" s="55">
        <v>33</v>
      </c>
      <c r="K41" s="54">
        <v>66</v>
      </c>
      <c r="L41" s="56">
        <v>9</v>
      </c>
      <c r="M41" s="54">
        <v>18</v>
      </c>
      <c r="N41" s="56">
        <v>1</v>
      </c>
      <c r="O41" s="54">
        <v>2</v>
      </c>
      <c r="P41" s="57">
        <v>3</v>
      </c>
      <c r="Q41" s="58">
        <v>6</v>
      </c>
      <c r="R41" s="61">
        <v>15</v>
      </c>
      <c r="S41" s="68">
        <v>30</v>
      </c>
      <c r="T41" s="53">
        <v>0</v>
      </c>
      <c r="U41" s="58">
        <v>0</v>
      </c>
      <c r="V41" s="53">
        <v>0</v>
      </c>
      <c r="W41" s="58">
        <v>0</v>
      </c>
      <c r="X41" s="63">
        <v>2661</v>
      </c>
      <c r="Y41" s="64">
        <v>100</v>
      </c>
      <c r="Z41" s="70"/>
    </row>
    <row r="42" spans="1:26" s="24" customFormat="1" ht="15" customHeight="1" x14ac:dyDescent="0.2">
      <c r="A42" s="22" t="s">
        <v>1</v>
      </c>
      <c r="B42" s="52" t="s">
        <v>44</v>
      </c>
      <c r="C42" s="47">
        <v>45</v>
      </c>
      <c r="D42" s="38">
        <v>17</v>
      </c>
      <c r="E42" s="40">
        <v>37.777999999999999</v>
      </c>
      <c r="F42" s="42">
        <v>0</v>
      </c>
      <c r="G42" s="40">
        <v>0</v>
      </c>
      <c r="H42" s="42">
        <v>2</v>
      </c>
      <c r="I42" s="40">
        <v>4.4443999999999999</v>
      </c>
      <c r="J42" s="41">
        <v>6</v>
      </c>
      <c r="K42" s="40">
        <v>13.333299999999999</v>
      </c>
      <c r="L42" s="41">
        <v>20</v>
      </c>
      <c r="M42" s="40">
        <v>44.444000000000003</v>
      </c>
      <c r="N42" s="41">
        <v>0</v>
      </c>
      <c r="O42" s="40">
        <v>0</v>
      </c>
      <c r="P42" s="43">
        <v>0</v>
      </c>
      <c r="Q42" s="39">
        <v>0</v>
      </c>
      <c r="R42" s="38">
        <v>17</v>
      </c>
      <c r="S42" s="44">
        <v>37.777799999999999</v>
      </c>
      <c r="T42" s="45">
        <v>0</v>
      </c>
      <c r="U42" s="39">
        <v>0</v>
      </c>
      <c r="V42" s="45">
        <v>0</v>
      </c>
      <c r="W42" s="39">
        <v>0</v>
      </c>
      <c r="X42" s="25">
        <v>483</v>
      </c>
      <c r="Y42" s="26">
        <v>100</v>
      </c>
      <c r="Z42" s="71"/>
    </row>
    <row r="43" spans="1:26" s="24" customFormat="1" ht="15" customHeight="1" x14ac:dyDescent="0.2">
      <c r="A43" s="22" t="s">
        <v>1</v>
      </c>
      <c r="B43" s="66" t="s">
        <v>51</v>
      </c>
      <c r="C43" s="65">
        <v>285</v>
      </c>
      <c r="D43" s="53">
        <v>0</v>
      </c>
      <c r="E43" s="54">
        <v>0</v>
      </c>
      <c r="F43" s="55">
        <v>0</v>
      </c>
      <c r="G43" s="54">
        <v>0</v>
      </c>
      <c r="H43" s="56">
        <v>9</v>
      </c>
      <c r="I43" s="54">
        <v>3.1802000000000001</v>
      </c>
      <c r="J43" s="55">
        <v>116</v>
      </c>
      <c r="K43" s="54">
        <v>40.989400000000003</v>
      </c>
      <c r="L43" s="55">
        <v>145</v>
      </c>
      <c r="M43" s="54">
        <v>51.237000000000002</v>
      </c>
      <c r="N43" s="55">
        <v>0</v>
      </c>
      <c r="O43" s="54">
        <v>0</v>
      </c>
      <c r="P43" s="57">
        <v>13</v>
      </c>
      <c r="Q43" s="58">
        <v>4.5936000000000003</v>
      </c>
      <c r="R43" s="61">
        <v>74</v>
      </c>
      <c r="S43" s="68">
        <v>25.9649</v>
      </c>
      <c r="T43" s="61">
        <v>2</v>
      </c>
      <c r="U43" s="58">
        <v>0.70179999999999998</v>
      </c>
      <c r="V43" s="61">
        <v>5</v>
      </c>
      <c r="W43" s="58">
        <v>1.7544</v>
      </c>
      <c r="X43" s="63">
        <v>3593</v>
      </c>
      <c r="Y43" s="64">
        <v>100</v>
      </c>
      <c r="Z43" s="70"/>
    </row>
    <row r="44" spans="1:26" s="24" customFormat="1" ht="15" customHeight="1" x14ac:dyDescent="0.2">
      <c r="A44" s="22" t="s">
        <v>1</v>
      </c>
      <c r="B44" s="52" t="s">
        <v>52</v>
      </c>
      <c r="C44" s="37">
        <v>287</v>
      </c>
      <c r="D44" s="38">
        <v>34</v>
      </c>
      <c r="E44" s="40">
        <v>12.186</v>
      </c>
      <c r="F44" s="41">
        <v>0</v>
      </c>
      <c r="G44" s="40">
        <v>0</v>
      </c>
      <c r="H44" s="42">
        <v>50</v>
      </c>
      <c r="I44" s="40">
        <v>17.921099999999999</v>
      </c>
      <c r="J44" s="42">
        <v>79</v>
      </c>
      <c r="K44" s="40">
        <v>28.3154</v>
      </c>
      <c r="L44" s="42">
        <v>99</v>
      </c>
      <c r="M44" s="40">
        <v>35.484000000000002</v>
      </c>
      <c r="N44" s="41">
        <v>1</v>
      </c>
      <c r="O44" s="40">
        <v>0.3584</v>
      </c>
      <c r="P44" s="46">
        <v>16</v>
      </c>
      <c r="Q44" s="39">
        <v>5.7347999999999999</v>
      </c>
      <c r="R44" s="45">
        <v>64</v>
      </c>
      <c r="S44" s="44">
        <v>22.299700000000001</v>
      </c>
      <c r="T44" s="45">
        <v>8</v>
      </c>
      <c r="U44" s="39">
        <v>2.7875000000000001</v>
      </c>
      <c r="V44" s="45">
        <v>12</v>
      </c>
      <c r="W44" s="39">
        <v>4.1811999999999996</v>
      </c>
      <c r="X44" s="25">
        <v>1816</v>
      </c>
      <c r="Y44" s="26">
        <v>100</v>
      </c>
      <c r="Z44" s="71"/>
    </row>
    <row r="45" spans="1:26" s="24" customFormat="1" ht="15" customHeight="1" x14ac:dyDescent="0.2">
      <c r="A45" s="22" t="s">
        <v>1</v>
      </c>
      <c r="B45" s="66" t="s">
        <v>53</v>
      </c>
      <c r="C45" s="65">
        <v>77</v>
      </c>
      <c r="D45" s="61">
        <v>2</v>
      </c>
      <c r="E45" s="54">
        <v>2.7029999999999998</v>
      </c>
      <c r="F45" s="55">
        <v>0</v>
      </c>
      <c r="G45" s="54">
        <v>0</v>
      </c>
      <c r="H45" s="56">
        <v>19</v>
      </c>
      <c r="I45" s="54">
        <v>25.675699999999999</v>
      </c>
      <c r="J45" s="55">
        <v>1</v>
      </c>
      <c r="K45" s="54">
        <v>1.3513999999999999</v>
      </c>
      <c r="L45" s="56">
        <v>48</v>
      </c>
      <c r="M45" s="54">
        <v>64.864999999999995</v>
      </c>
      <c r="N45" s="55">
        <v>1</v>
      </c>
      <c r="O45" s="54">
        <v>1.3513999999999999</v>
      </c>
      <c r="P45" s="57">
        <v>3</v>
      </c>
      <c r="Q45" s="58">
        <v>4.0541</v>
      </c>
      <c r="R45" s="61">
        <v>14</v>
      </c>
      <c r="S45" s="68">
        <v>18.181799999999999</v>
      </c>
      <c r="T45" s="53">
        <v>3</v>
      </c>
      <c r="U45" s="58">
        <v>3.8961000000000001</v>
      </c>
      <c r="V45" s="53">
        <v>3</v>
      </c>
      <c r="W45" s="58">
        <v>3.8961000000000001</v>
      </c>
      <c r="X45" s="63">
        <v>1289</v>
      </c>
      <c r="Y45" s="64">
        <v>100</v>
      </c>
      <c r="Z45" s="70"/>
    </row>
    <row r="46" spans="1:26" s="24" customFormat="1" ht="15" customHeight="1" x14ac:dyDescent="0.2">
      <c r="A46" s="22" t="s">
        <v>1</v>
      </c>
      <c r="B46" s="52" t="s">
        <v>54</v>
      </c>
      <c r="C46" s="37">
        <v>1166</v>
      </c>
      <c r="D46" s="38">
        <v>3</v>
      </c>
      <c r="E46" s="40">
        <v>0.26</v>
      </c>
      <c r="F46" s="42">
        <v>6</v>
      </c>
      <c r="G46" s="40">
        <v>0.51990000000000003</v>
      </c>
      <c r="H46" s="42">
        <v>212</v>
      </c>
      <c r="I46" s="40">
        <v>18.370899999999999</v>
      </c>
      <c r="J46" s="42">
        <v>376</v>
      </c>
      <c r="K46" s="40">
        <v>32.582299999999996</v>
      </c>
      <c r="L46" s="41">
        <v>488</v>
      </c>
      <c r="M46" s="40">
        <v>42.287999999999997</v>
      </c>
      <c r="N46" s="41">
        <v>0</v>
      </c>
      <c r="O46" s="40">
        <v>0</v>
      </c>
      <c r="P46" s="46">
        <v>69</v>
      </c>
      <c r="Q46" s="39">
        <v>5.9791999999999996</v>
      </c>
      <c r="R46" s="38">
        <v>319</v>
      </c>
      <c r="S46" s="44">
        <v>27.358499999999999</v>
      </c>
      <c r="T46" s="38">
        <v>12</v>
      </c>
      <c r="U46" s="39">
        <v>1.0291999999999999</v>
      </c>
      <c r="V46" s="38">
        <v>48</v>
      </c>
      <c r="W46" s="39">
        <v>4.1166</v>
      </c>
      <c r="X46" s="25">
        <v>3006</v>
      </c>
      <c r="Y46" s="26">
        <v>100</v>
      </c>
      <c r="Z46" s="71"/>
    </row>
    <row r="47" spans="1:26" s="24" customFormat="1" ht="15" customHeight="1" x14ac:dyDescent="0.2">
      <c r="A47" s="22" t="s">
        <v>1</v>
      </c>
      <c r="B47" s="66" t="s">
        <v>55</v>
      </c>
      <c r="C47" s="67">
        <v>80</v>
      </c>
      <c r="D47" s="53">
        <v>4</v>
      </c>
      <c r="E47" s="54">
        <v>5.0629999999999997</v>
      </c>
      <c r="F47" s="56">
        <v>0</v>
      </c>
      <c r="G47" s="54">
        <v>0</v>
      </c>
      <c r="H47" s="56">
        <v>31</v>
      </c>
      <c r="I47" s="54">
        <v>39.240499999999997</v>
      </c>
      <c r="J47" s="56">
        <v>16</v>
      </c>
      <c r="K47" s="54">
        <v>20.2532</v>
      </c>
      <c r="L47" s="56">
        <v>26</v>
      </c>
      <c r="M47" s="54">
        <v>32.911000000000001</v>
      </c>
      <c r="N47" s="55">
        <v>0</v>
      </c>
      <c r="O47" s="54">
        <v>0</v>
      </c>
      <c r="P47" s="57">
        <v>2</v>
      </c>
      <c r="Q47" s="58">
        <v>2.5316000000000001</v>
      </c>
      <c r="R47" s="53">
        <v>10</v>
      </c>
      <c r="S47" s="68">
        <v>12.5</v>
      </c>
      <c r="T47" s="61">
        <v>1</v>
      </c>
      <c r="U47" s="58">
        <v>1.25</v>
      </c>
      <c r="V47" s="61">
        <v>14</v>
      </c>
      <c r="W47" s="58">
        <v>17.5</v>
      </c>
      <c r="X47" s="63">
        <v>312</v>
      </c>
      <c r="Y47" s="64">
        <v>100</v>
      </c>
      <c r="Z47" s="70"/>
    </row>
    <row r="48" spans="1:26" s="24" customFormat="1" ht="15" customHeight="1" x14ac:dyDescent="0.2">
      <c r="A48" s="22" t="s">
        <v>1</v>
      </c>
      <c r="B48" s="52" t="s">
        <v>56</v>
      </c>
      <c r="C48" s="37">
        <v>401</v>
      </c>
      <c r="D48" s="45">
        <v>1</v>
      </c>
      <c r="E48" s="40">
        <v>0.255</v>
      </c>
      <c r="F48" s="42">
        <v>0</v>
      </c>
      <c r="G48" s="40">
        <v>0</v>
      </c>
      <c r="H48" s="41">
        <v>13</v>
      </c>
      <c r="I48" s="40">
        <v>3.3163</v>
      </c>
      <c r="J48" s="42">
        <v>228</v>
      </c>
      <c r="K48" s="40">
        <v>58.1633</v>
      </c>
      <c r="L48" s="42">
        <v>131</v>
      </c>
      <c r="M48" s="40">
        <v>33.417999999999999</v>
      </c>
      <c r="N48" s="41">
        <v>0</v>
      </c>
      <c r="O48" s="40">
        <v>0</v>
      </c>
      <c r="P48" s="46">
        <v>19</v>
      </c>
      <c r="Q48" s="39">
        <v>4.8468999999999998</v>
      </c>
      <c r="R48" s="45">
        <v>48</v>
      </c>
      <c r="S48" s="44">
        <v>11.9701</v>
      </c>
      <c r="T48" s="45">
        <v>9</v>
      </c>
      <c r="U48" s="39">
        <v>2.2444000000000002</v>
      </c>
      <c r="V48" s="45">
        <v>5</v>
      </c>
      <c r="W48" s="39">
        <v>1.2468999999999999</v>
      </c>
      <c r="X48" s="25">
        <v>1243</v>
      </c>
      <c r="Y48" s="26">
        <v>100</v>
      </c>
      <c r="Z48" s="71"/>
    </row>
    <row r="49" spans="1:26" s="24" customFormat="1" ht="15" customHeight="1" x14ac:dyDescent="0.2">
      <c r="A49" s="22" t="s">
        <v>1</v>
      </c>
      <c r="B49" s="66" t="s">
        <v>57</v>
      </c>
      <c r="C49" s="67">
        <v>113</v>
      </c>
      <c r="D49" s="53">
        <v>51</v>
      </c>
      <c r="E49" s="54">
        <v>45.133000000000003</v>
      </c>
      <c r="F49" s="55">
        <v>1</v>
      </c>
      <c r="G49" s="54">
        <v>0.88500000000000001</v>
      </c>
      <c r="H49" s="55">
        <v>11</v>
      </c>
      <c r="I49" s="54">
        <v>9.7345000000000006</v>
      </c>
      <c r="J49" s="55">
        <v>2</v>
      </c>
      <c r="K49" s="54">
        <v>1.7699</v>
      </c>
      <c r="L49" s="56">
        <v>41</v>
      </c>
      <c r="M49" s="54">
        <v>36.283000000000001</v>
      </c>
      <c r="N49" s="56">
        <v>0</v>
      </c>
      <c r="O49" s="54">
        <v>0</v>
      </c>
      <c r="P49" s="57">
        <v>7</v>
      </c>
      <c r="Q49" s="58">
        <v>6.1947000000000001</v>
      </c>
      <c r="R49" s="61">
        <v>15</v>
      </c>
      <c r="S49" s="68">
        <v>13.2743</v>
      </c>
      <c r="T49" s="61">
        <v>0</v>
      </c>
      <c r="U49" s="58">
        <v>0</v>
      </c>
      <c r="V49" s="61">
        <v>0</v>
      </c>
      <c r="W49" s="58">
        <v>0</v>
      </c>
      <c r="X49" s="63">
        <v>698</v>
      </c>
      <c r="Y49" s="64">
        <v>100</v>
      </c>
      <c r="Z49" s="70"/>
    </row>
    <row r="50" spans="1:26" s="24" customFormat="1" ht="15" customHeight="1" x14ac:dyDescent="0.2">
      <c r="A50" s="22" t="s">
        <v>1</v>
      </c>
      <c r="B50" s="52" t="s">
        <v>58</v>
      </c>
      <c r="C50" s="37">
        <v>463</v>
      </c>
      <c r="D50" s="38">
        <v>1</v>
      </c>
      <c r="E50" s="40">
        <v>0.219</v>
      </c>
      <c r="F50" s="42">
        <v>1</v>
      </c>
      <c r="G50" s="40">
        <v>0.21929999999999999</v>
      </c>
      <c r="H50" s="41">
        <v>28</v>
      </c>
      <c r="I50" s="40">
        <v>6.1403999999999996</v>
      </c>
      <c r="J50" s="42">
        <v>196</v>
      </c>
      <c r="K50" s="40">
        <v>42.982500000000002</v>
      </c>
      <c r="L50" s="42">
        <v>216</v>
      </c>
      <c r="M50" s="40">
        <v>47.368000000000002</v>
      </c>
      <c r="N50" s="41">
        <v>0</v>
      </c>
      <c r="O50" s="40">
        <v>0</v>
      </c>
      <c r="P50" s="46">
        <v>14</v>
      </c>
      <c r="Q50" s="39">
        <v>3.0701999999999998</v>
      </c>
      <c r="R50" s="38">
        <v>106</v>
      </c>
      <c r="S50" s="44">
        <v>22.894200000000001</v>
      </c>
      <c r="T50" s="38">
        <v>7</v>
      </c>
      <c r="U50" s="39">
        <v>1.5119</v>
      </c>
      <c r="V50" s="38">
        <v>9</v>
      </c>
      <c r="W50" s="39">
        <v>1.9438</v>
      </c>
      <c r="X50" s="25">
        <v>1777</v>
      </c>
      <c r="Y50" s="26">
        <v>100</v>
      </c>
      <c r="Z50" s="71"/>
    </row>
    <row r="51" spans="1:26" s="24" customFormat="1" ht="15" customHeight="1" x14ac:dyDescent="0.2">
      <c r="A51" s="22" t="s">
        <v>1</v>
      </c>
      <c r="B51" s="66" t="s">
        <v>59</v>
      </c>
      <c r="C51" s="65">
        <v>3483</v>
      </c>
      <c r="D51" s="53">
        <v>23</v>
      </c>
      <c r="E51" s="54">
        <v>0.70799999999999996</v>
      </c>
      <c r="F51" s="56">
        <v>34</v>
      </c>
      <c r="G51" s="54">
        <v>1.0462</v>
      </c>
      <c r="H51" s="55">
        <v>2026</v>
      </c>
      <c r="I51" s="54">
        <v>62.338500000000003</v>
      </c>
      <c r="J51" s="55">
        <v>748</v>
      </c>
      <c r="K51" s="54">
        <v>23.0154</v>
      </c>
      <c r="L51" s="55">
        <v>354</v>
      </c>
      <c r="M51" s="54">
        <v>10.891999999999999</v>
      </c>
      <c r="N51" s="56">
        <v>3</v>
      </c>
      <c r="O51" s="54">
        <v>9.2299999999999993E-2</v>
      </c>
      <c r="P51" s="57">
        <v>62</v>
      </c>
      <c r="Q51" s="58">
        <v>1.9077</v>
      </c>
      <c r="R51" s="53">
        <v>519</v>
      </c>
      <c r="S51" s="68">
        <v>14.9009</v>
      </c>
      <c r="T51" s="53">
        <v>233</v>
      </c>
      <c r="U51" s="58">
        <v>6.6896000000000004</v>
      </c>
      <c r="V51" s="53">
        <v>536</v>
      </c>
      <c r="W51" s="58">
        <v>15.388999999999999</v>
      </c>
      <c r="X51" s="63">
        <v>8758</v>
      </c>
      <c r="Y51" s="64">
        <v>100</v>
      </c>
      <c r="Z51" s="70"/>
    </row>
    <row r="52" spans="1:26" s="24" customFormat="1" ht="15" customHeight="1" x14ac:dyDescent="0.2">
      <c r="A52" s="22" t="s">
        <v>1</v>
      </c>
      <c r="B52" s="52" t="s">
        <v>60</v>
      </c>
      <c r="C52" s="37">
        <v>46</v>
      </c>
      <c r="D52" s="45">
        <v>2</v>
      </c>
      <c r="E52" s="40">
        <v>4.3479999999999999</v>
      </c>
      <c r="F52" s="42">
        <v>0</v>
      </c>
      <c r="G52" s="40">
        <v>0</v>
      </c>
      <c r="H52" s="41">
        <v>16</v>
      </c>
      <c r="I52" s="40">
        <v>34.782600000000002</v>
      </c>
      <c r="J52" s="41">
        <v>0</v>
      </c>
      <c r="K52" s="40">
        <v>0</v>
      </c>
      <c r="L52" s="42">
        <v>27</v>
      </c>
      <c r="M52" s="40">
        <v>58.695999999999998</v>
      </c>
      <c r="N52" s="41">
        <v>1</v>
      </c>
      <c r="O52" s="40">
        <v>2.1739000000000002</v>
      </c>
      <c r="P52" s="43">
        <v>0</v>
      </c>
      <c r="Q52" s="39">
        <v>0</v>
      </c>
      <c r="R52" s="38">
        <v>7</v>
      </c>
      <c r="S52" s="44">
        <v>15.2174</v>
      </c>
      <c r="T52" s="38">
        <v>0</v>
      </c>
      <c r="U52" s="39">
        <v>0</v>
      </c>
      <c r="V52" s="38">
        <v>8</v>
      </c>
      <c r="W52" s="39">
        <v>17.391300000000001</v>
      </c>
      <c r="X52" s="25">
        <v>1029</v>
      </c>
      <c r="Y52" s="26">
        <v>100</v>
      </c>
      <c r="Z52" s="71"/>
    </row>
    <row r="53" spans="1:26" s="24" customFormat="1" ht="15" customHeight="1" x14ac:dyDescent="0.2">
      <c r="A53" s="22" t="s">
        <v>1</v>
      </c>
      <c r="B53" s="66" t="s">
        <v>61</v>
      </c>
      <c r="C53" s="67">
        <v>4</v>
      </c>
      <c r="D53" s="61">
        <v>0</v>
      </c>
      <c r="E53" s="54">
        <v>0</v>
      </c>
      <c r="F53" s="55">
        <v>0</v>
      </c>
      <c r="G53" s="54">
        <v>0</v>
      </c>
      <c r="H53" s="56">
        <v>0</v>
      </c>
      <c r="I53" s="54">
        <v>0</v>
      </c>
      <c r="J53" s="55">
        <v>0</v>
      </c>
      <c r="K53" s="54">
        <v>0</v>
      </c>
      <c r="L53" s="56">
        <v>4</v>
      </c>
      <c r="M53" s="54">
        <v>100</v>
      </c>
      <c r="N53" s="56">
        <v>0</v>
      </c>
      <c r="O53" s="54">
        <v>0</v>
      </c>
      <c r="P53" s="57">
        <v>0</v>
      </c>
      <c r="Q53" s="58">
        <v>0</v>
      </c>
      <c r="R53" s="53">
        <v>3</v>
      </c>
      <c r="S53" s="68">
        <v>75</v>
      </c>
      <c r="T53" s="61">
        <v>0</v>
      </c>
      <c r="U53" s="58">
        <v>0</v>
      </c>
      <c r="V53" s="61">
        <v>0</v>
      </c>
      <c r="W53" s="58">
        <v>0</v>
      </c>
      <c r="X53" s="63">
        <v>302</v>
      </c>
      <c r="Y53" s="64">
        <v>100</v>
      </c>
      <c r="Z53" s="70"/>
    </row>
    <row r="54" spans="1:26" s="24" customFormat="1" ht="15" customHeight="1" x14ac:dyDescent="0.2">
      <c r="A54" s="22" t="s">
        <v>1</v>
      </c>
      <c r="B54" s="52" t="s">
        <v>62</v>
      </c>
      <c r="C54" s="37">
        <v>671</v>
      </c>
      <c r="D54" s="45">
        <v>3</v>
      </c>
      <c r="E54" s="40">
        <v>0.45400000000000001</v>
      </c>
      <c r="F54" s="42">
        <v>5</v>
      </c>
      <c r="G54" s="62">
        <v>0.75639999999999996</v>
      </c>
      <c r="H54" s="41">
        <v>64</v>
      </c>
      <c r="I54" s="62">
        <v>9.6822999999999997</v>
      </c>
      <c r="J54" s="42">
        <v>417</v>
      </c>
      <c r="K54" s="40">
        <v>63.086199999999998</v>
      </c>
      <c r="L54" s="42">
        <v>149</v>
      </c>
      <c r="M54" s="40">
        <v>22.542000000000002</v>
      </c>
      <c r="N54" s="42">
        <v>0</v>
      </c>
      <c r="O54" s="40">
        <v>0</v>
      </c>
      <c r="P54" s="46">
        <v>23</v>
      </c>
      <c r="Q54" s="39">
        <v>3.4796</v>
      </c>
      <c r="R54" s="45">
        <v>146</v>
      </c>
      <c r="S54" s="44">
        <v>21.758600000000001</v>
      </c>
      <c r="T54" s="38">
        <v>10</v>
      </c>
      <c r="U54" s="39">
        <v>1.4903</v>
      </c>
      <c r="V54" s="38">
        <v>39</v>
      </c>
      <c r="W54" s="39">
        <v>5.8121999999999998</v>
      </c>
      <c r="X54" s="25">
        <v>1982</v>
      </c>
      <c r="Y54" s="26">
        <v>100</v>
      </c>
      <c r="Z54" s="71"/>
    </row>
    <row r="55" spans="1:26" s="24" customFormat="1" ht="15" customHeight="1" x14ac:dyDescent="0.2">
      <c r="A55" s="22" t="s">
        <v>1</v>
      </c>
      <c r="B55" s="66" t="s">
        <v>63</v>
      </c>
      <c r="C55" s="65">
        <v>388</v>
      </c>
      <c r="D55" s="53">
        <v>2</v>
      </c>
      <c r="E55" s="54">
        <v>0.53100000000000003</v>
      </c>
      <c r="F55" s="55">
        <v>9</v>
      </c>
      <c r="G55" s="54">
        <v>2.3873000000000002</v>
      </c>
      <c r="H55" s="56">
        <v>53</v>
      </c>
      <c r="I55" s="54">
        <v>14.058400000000001</v>
      </c>
      <c r="J55" s="56">
        <v>9</v>
      </c>
      <c r="K55" s="54">
        <v>2.3873000000000002</v>
      </c>
      <c r="L55" s="55">
        <v>267</v>
      </c>
      <c r="M55" s="54">
        <v>70.822000000000003</v>
      </c>
      <c r="N55" s="55">
        <v>3</v>
      </c>
      <c r="O55" s="54">
        <v>0.79579999999999995</v>
      </c>
      <c r="P55" s="60">
        <v>34</v>
      </c>
      <c r="Q55" s="58">
        <v>9.0185999999999993</v>
      </c>
      <c r="R55" s="61">
        <v>60</v>
      </c>
      <c r="S55" s="68">
        <v>15.463900000000001</v>
      </c>
      <c r="T55" s="53">
        <v>11</v>
      </c>
      <c r="U55" s="58">
        <v>2.8351000000000002</v>
      </c>
      <c r="V55" s="53">
        <v>3</v>
      </c>
      <c r="W55" s="58">
        <v>0.7732</v>
      </c>
      <c r="X55" s="63">
        <v>2339</v>
      </c>
      <c r="Y55" s="64">
        <v>100</v>
      </c>
      <c r="Z55" s="70"/>
    </row>
    <row r="56" spans="1:26" s="24" customFormat="1" ht="15" customHeight="1" x14ac:dyDescent="0.2">
      <c r="A56" s="22" t="s">
        <v>1</v>
      </c>
      <c r="B56" s="52" t="s">
        <v>64</v>
      </c>
      <c r="C56" s="37">
        <v>11</v>
      </c>
      <c r="D56" s="38">
        <v>0</v>
      </c>
      <c r="E56" s="40">
        <v>0</v>
      </c>
      <c r="F56" s="42">
        <v>0</v>
      </c>
      <c r="G56" s="40">
        <v>0</v>
      </c>
      <c r="H56" s="42">
        <v>2</v>
      </c>
      <c r="I56" s="40">
        <v>18.181799999999999</v>
      </c>
      <c r="J56" s="41">
        <v>3</v>
      </c>
      <c r="K56" s="40">
        <v>27.2727</v>
      </c>
      <c r="L56" s="42">
        <v>6</v>
      </c>
      <c r="M56" s="40">
        <v>54.545000000000002</v>
      </c>
      <c r="N56" s="41">
        <v>0</v>
      </c>
      <c r="O56" s="40">
        <v>0</v>
      </c>
      <c r="P56" s="43">
        <v>0</v>
      </c>
      <c r="Q56" s="39">
        <v>0</v>
      </c>
      <c r="R56" s="45">
        <v>2</v>
      </c>
      <c r="S56" s="44">
        <v>18.181799999999999</v>
      </c>
      <c r="T56" s="45">
        <v>0</v>
      </c>
      <c r="U56" s="39">
        <v>0</v>
      </c>
      <c r="V56" s="45">
        <v>1</v>
      </c>
      <c r="W56" s="39">
        <v>9.0908999999999995</v>
      </c>
      <c r="X56" s="25">
        <v>691</v>
      </c>
      <c r="Y56" s="26">
        <v>100</v>
      </c>
      <c r="Z56" s="71"/>
    </row>
    <row r="57" spans="1:26" s="24" customFormat="1" ht="15" customHeight="1" x14ac:dyDescent="0.2">
      <c r="A57" s="22" t="s">
        <v>1</v>
      </c>
      <c r="B57" s="66" t="s">
        <v>65</v>
      </c>
      <c r="C57" s="65">
        <v>434</v>
      </c>
      <c r="D57" s="53">
        <v>13</v>
      </c>
      <c r="E57" s="54">
        <v>3.0019999999999998</v>
      </c>
      <c r="F57" s="56">
        <v>7</v>
      </c>
      <c r="G57" s="54">
        <v>1.6166</v>
      </c>
      <c r="H57" s="55">
        <v>43</v>
      </c>
      <c r="I57" s="54">
        <v>9.9306999999999999</v>
      </c>
      <c r="J57" s="55">
        <v>164</v>
      </c>
      <c r="K57" s="54">
        <v>37.875300000000003</v>
      </c>
      <c r="L57" s="55">
        <v>185</v>
      </c>
      <c r="M57" s="54">
        <v>42.725000000000001</v>
      </c>
      <c r="N57" s="55">
        <v>0</v>
      </c>
      <c r="O57" s="54">
        <v>0</v>
      </c>
      <c r="P57" s="60">
        <v>21</v>
      </c>
      <c r="Q57" s="58">
        <v>4.8498999999999999</v>
      </c>
      <c r="R57" s="61">
        <v>103</v>
      </c>
      <c r="S57" s="68">
        <v>23.732700000000001</v>
      </c>
      <c r="T57" s="61">
        <v>1</v>
      </c>
      <c r="U57" s="58">
        <v>0.23039999999999999</v>
      </c>
      <c r="V57" s="61">
        <v>8</v>
      </c>
      <c r="W57" s="58">
        <v>1.8432999999999999</v>
      </c>
      <c r="X57" s="63">
        <v>2235</v>
      </c>
      <c r="Y57" s="64">
        <v>100</v>
      </c>
      <c r="Z57" s="70"/>
    </row>
    <row r="58" spans="1:26" s="24" customFormat="1" ht="15" customHeight="1" x14ac:dyDescent="0.2">
      <c r="A58" s="22" t="s">
        <v>1</v>
      </c>
      <c r="B58" s="52" t="s">
        <v>66</v>
      </c>
      <c r="C58" s="47">
        <v>1</v>
      </c>
      <c r="D58" s="45">
        <v>0</v>
      </c>
      <c r="E58" s="40">
        <v>0</v>
      </c>
      <c r="F58" s="42">
        <v>0</v>
      </c>
      <c r="G58" s="40">
        <v>0</v>
      </c>
      <c r="H58" s="41">
        <v>0</v>
      </c>
      <c r="I58" s="40">
        <v>0</v>
      </c>
      <c r="J58" s="42">
        <v>0</v>
      </c>
      <c r="K58" s="40">
        <v>0</v>
      </c>
      <c r="L58" s="42">
        <v>1</v>
      </c>
      <c r="M58" s="40">
        <v>100</v>
      </c>
      <c r="N58" s="42">
        <v>0</v>
      </c>
      <c r="O58" s="40">
        <v>0</v>
      </c>
      <c r="P58" s="46">
        <v>0</v>
      </c>
      <c r="Q58" s="39">
        <v>0</v>
      </c>
      <c r="R58" s="38">
        <v>0</v>
      </c>
      <c r="S58" s="44">
        <v>0</v>
      </c>
      <c r="T58" s="38">
        <v>0</v>
      </c>
      <c r="U58" s="39">
        <v>0</v>
      </c>
      <c r="V58" s="38">
        <v>0</v>
      </c>
      <c r="W58" s="39">
        <v>0</v>
      </c>
      <c r="X58" s="25">
        <v>366</v>
      </c>
      <c r="Y58" s="26">
        <v>100</v>
      </c>
      <c r="Z58" s="71"/>
    </row>
    <row r="59" spans="1:26" s="24" customFormat="1" ht="15" customHeight="1" thickBot="1" x14ac:dyDescent="0.25">
      <c r="A59" s="22" t="s">
        <v>1</v>
      </c>
      <c r="B59" s="74" t="s">
        <v>74</v>
      </c>
      <c r="C59" s="75">
        <v>0</v>
      </c>
      <c r="D59" s="76">
        <v>0</v>
      </c>
      <c r="E59" s="77">
        <v>0</v>
      </c>
      <c r="F59" s="78">
        <v>0</v>
      </c>
      <c r="G59" s="77">
        <v>0</v>
      </c>
      <c r="H59" s="79">
        <v>0</v>
      </c>
      <c r="I59" s="77">
        <v>0</v>
      </c>
      <c r="J59" s="78">
        <v>0</v>
      </c>
      <c r="K59" s="77">
        <v>0</v>
      </c>
      <c r="L59" s="78">
        <v>0</v>
      </c>
      <c r="M59" s="77">
        <v>0</v>
      </c>
      <c r="N59" s="78">
        <v>0</v>
      </c>
      <c r="O59" s="77">
        <v>0</v>
      </c>
      <c r="P59" s="80">
        <v>0</v>
      </c>
      <c r="Q59" s="81">
        <v>0</v>
      </c>
      <c r="R59" s="82">
        <v>0</v>
      </c>
      <c r="S59" s="83">
        <v>0</v>
      </c>
      <c r="T59" s="82">
        <v>0</v>
      </c>
      <c r="U59" s="81">
        <v>0</v>
      </c>
      <c r="V59" s="82">
        <v>0</v>
      </c>
      <c r="W59" s="81">
        <v>0</v>
      </c>
      <c r="X59" s="84">
        <v>1099</v>
      </c>
      <c r="Y59" s="85">
        <v>100</v>
      </c>
      <c r="Z59" s="86"/>
    </row>
    <row r="60" spans="1:26" s="24" customFormat="1" ht="15" customHeight="1" x14ac:dyDescent="0.2">
      <c r="A60" s="22"/>
      <c r="B60" s="52"/>
      <c r="C60" s="41"/>
      <c r="D60" s="41"/>
      <c r="E60" s="44"/>
      <c r="F60" s="42"/>
      <c r="G60" s="44"/>
      <c r="H60" s="41"/>
      <c r="I60" s="44"/>
      <c r="J60" s="42"/>
      <c r="K60" s="44"/>
      <c r="L60" s="42"/>
      <c r="M60" s="44"/>
      <c r="N60" s="42"/>
      <c r="O60" s="44"/>
      <c r="P60" s="41"/>
      <c r="Q60" s="44"/>
      <c r="R60" s="42"/>
      <c r="S60" s="44"/>
      <c r="T60" s="42"/>
      <c r="U60" s="44"/>
      <c r="V60" s="42"/>
      <c r="W60" s="44"/>
      <c r="X60" s="73"/>
      <c r="Y60" s="71"/>
      <c r="Z60" s="71"/>
    </row>
    <row r="61" spans="1:26" s="24" customFormat="1" ht="15" customHeight="1" x14ac:dyDescent="0.2">
      <c r="A61" s="22"/>
      <c r="B61" s="27" t="s">
        <v>70</v>
      </c>
      <c r="C61" s="29"/>
      <c r="D61" s="29"/>
      <c r="E61" s="29"/>
      <c r="F61" s="29"/>
      <c r="G61" s="29"/>
      <c r="H61" s="28"/>
      <c r="I61" s="28"/>
      <c r="J61" s="28"/>
      <c r="K61" s="28"/>
      <c r="L61" s="28"/>
      <c r="M61" s="28"/>
      <c r="N61" s="28"/>
      <c r="O61" s="28"/>
      <c r="P61" s="28"/>
      <c r="Q61" s="28"/>
      <c r="R61" s="28"/>
      <c r="S61" s="28"/>
      <c r="T61" s="28"/>
      <c r="U61" s="28"/>
      <c r="V61" s="29"/>
      <c r="W61" s="29"/>
      <c r="X61" s="28"/>
      <c r="Y61" s="28"/>
      <c r="Z61" s="28"/>
    </row>
    <row r="62" spans="1:26" s="24" customFormat="1" ht="15" customHeight="1" x14ac:dyDescent="0.2">
      <c r="A62" s="22"/>
      <c r="B62" s="30" t="s">
        <v>71</v>
      </c>
      <c r="C62" s="29"/>
      <c r="D62" s="29"/>
      <c r="E62" s="29"/>
      <c r="F62" s="29"/>
      <c r="G62" s="29"/>
      <c r="H62" s="28"/>
      <c r="I62" s="28"/>
      <c r="J62" s="28"/>
      <c r="K62" s="28"/>
      <c r="L62" s="28"/>
      <c r="M62" s="28"/>
      <c r="N62" s="28"/>
      <c r="O62" s="28"/>
      <c r="P62" s="28"/>
      <c r="Q62" s="28"/>
      <c r="R62" s="28"/>
      <c r="S62" s="28"/>
      <c r="T62" s="28"/>
      <c r="U62" s="28"/>
      <c r="V62" s="29"/>
      <c r="W62" s="29"/>
      <c r="X62" s="28"/>
      <c r="Y62" s="28"/>
      <c r="Z62" s="28"/>
    </row>
    <row r="63" spans="1:26" s="24" customFormat="1" ht="15" customHeight="1" x14ac:dyDescent="0.2">
      <c r="A63" s="22"/>
      <c r="B63" s="30" t="s">
        <v>72</v>
      </c>
      <c r="C63" s="29"/>
      <c r="D63" s="29"/>
      <c r="E63" s="29"/>
      <c r="F63" s="29"/>
      <c r="G63" s="29"/>
      <c r="H63" s="28"/>
      <c r="I63" s="28"/>
      <c r="J63" s="28"/>
      <c r="K63" s="28"/>
      <c r="L63" s="28"/>
      <c r="M63" s="28"/>
      <c r="N63" s="28"/>
      <c r="O63" s="28"/>
      <c r="P63" s="28"/>
      <c r="Q63" s="28"/>
      <c r="R63" s="28"/>
      <c r="S63" s="28"/>
      <c r="T63" s="28"/>
      <c r="U63" s="28"/>
      <c r="V63" s="29"/>
      <c r="W63" s="29"/>
      <c r="X63" s="28"/>
      <c r="Y63" s="28"/>
      <c r="Z63" s="28"/>
    </row>
    <row r="64" spans="1:26" s="24" customFormat="1" ht="15" customHeight="1" x14ac:dyDescent="0.2">
      <c r="A64" s="22"/>
      <c r="B64" s="30" t="str">
        <f>CONCATENATE("NOTE: Table reads (for 50 states, District of Columbia, and Puerto Rico totals):  Of all ", C69," public school female students with and without disabilities who received ", LOWER(A7), ", ",D69," (",TEXT(U7,"0.0"),"%) were served solely under Section 504 and ", F69," (",TEXT(S7,"0.0"),"%) were served under IDEA.")</f>
        <v>NOTE: Table reads (for 50 states, District of Columbia, and Puerto Rico totals):  Of all 16,521 public school female students with and without disabilities who received school-related arrests, 502 (3.0%) were served solely under Section 504 and 3,125 (18.9%) were served under IDEA.</v>
      </c>
      <c r="C64" s="29"/>
      <c r="D64" s="29"/>
      <c r="E64" s="29"/>
      <c r="F64" s="29"/>
      <c r="G64" s="29"/>
      <c r="H64" s="28"/>
      <c r="I64" s="28"/>
      <c r="J64" s="28"/>
      <c r="K64" s="28"/>
      <c r="L64" s="28"/>
      <c r="M64" s="28"/>
      <c r="N64" s="28"/>
      <c r="O64" s="28"/>
      <c r="P64" s="28"/>
      <c r="Q64" s="28"/>
      <c r="R64" s="28"/>
      <c r="S64" s="28"/>
      <c r="T64" s="28"/>
      <c r="U64" s="28"/>
      <c r="V64" s="29"/>
      <c r="W64" s="23"/>
      <c r="X64" s="28"/>
      <c r="Y64" s="28"/>
      <c r="Z64" s="28"/>
    </row>
    <row r="65" spans="1:27" s="24" customFormat="1" ht="15" customHeight="1" x14ac:dyDescent="0.2">
      <c r="A65" s="22"/>
      <c r="B65" s="30" t="str">
        <f>CONCATENATE("            Table reads (for 50 states, District of Columbia, and Puerto Rico Race/Ethnicity):  Of all ",TEXT(A1,"#,##0")," public school female students with and without disabilities who received ",LOWER(A7), ", ",TEXT(D7,"#,##0")," (",TEXT(E7,"0.0"),"%) were American Indian or Alaska Native students with or without disabilities served under IDEA.")</f>
        <v xml:space="preserve">            Table reads (for 50 states, District of Columbia, and Puerto Rico Race/Ethnicity):  Of all 16,019 public school female students with and without disabilities who received school-related arrests, 293 (1.8%) were American Indian or Alaska Native students with or without disabilities served under IDEA.</v>
      </c>
      <c r="C65" s="29"/>
      <c r="D65" s="29"/>
      <c r="E65" s="29"/>
      <c r="F65" s="29"/>
      <c r="G65" s="29"/>
      <c r="H65" s="28"/>
      <c r="I65" s="28"/>
      <c r="J65" s="28"/>
      <c r="K65" s="28"/>
      <c r="L65" s="28"/>
      <c r="M65" s="28"/>
      <c r="N65" s="28"/>
      <c r="O65" s="28"/>
      <c r="P65" s="28"/>
      <c r="Q65" s="28"/>
      <c r="R65" s="28"/>
      <c r="S65" s="28"/>
      <c r="T65" s="28"/>
      <c r="U65" s="28"/>
      <c r="V65" s="29"/>
      <c r="W65" s="29"/>
      <c r="X65" s="28"/>
      <c r="Y65" s="28"/>
      <c r="Z65" s="28"/>
    </row>
    <row r="66" spans="1:27" s="24" customFormat="1" ht="15" customHeight="1" x14ac:dyDescent="0.2">
      <c r="A66" s="22"/>
      <c r="B66" s="69" t="s">
        <v>76</v>
      </c>
      <c r="C66" s="69"/>
      <c r="D66" s="69"/>
      <c r="E66" s="69"/>
      <c r="F66" s="69"/>
      <c r="G66" s="69"/>
      <c r="H66" s="69"/>
      <c r="I66" s="69"/>
      <c r="J66" s="69"/>
      <c r="K66" s="69"/>
      <c r="L66" s="69"/>
      <c r="M66" s="69"/>
      <c r="N66" s="69"/>
      <c r="O66" s="69"/>
      <c r="P66" s="69"/>
      <c r="Q66" s="69"/>
      <c r="R66" s="69"/>
      <c r="S66" s="69"/>
      <c r="T66" s="69"/>
      <c r="U66" s="69"/>
      <c r="V66" s="69"/>
      <c r="W66" s="69"/>
      <c r="X66" s="28"/>
      <c r="Y66" s="28"/>
      <c r="Z66" s="28"/>
    </row>
    <row r="67" spans="1:27" s="33" customFormat="1" ht="14.1" customHeight="1" x14ac:dyDescent="0.2">
      <c r="A67" s="36"/>
      <c r="B67" s="69" t="s">
        <v>73</v>
      </c>
      <c r="C67" s="69"/>
      <c r="D67" s="69"/>
      <c r="E67" s="69"/>
      <c r="F67" s="69"/>
      <c r="G67" s="69"/>
      <c r="H67" s="69"/>
      <c r="I67" s="69"/>
      <c r="J67" s="69"/>
      <c r="K67" s="69"/>
      <c r="L67" s="69"/>
      <c r="M67" s="69"/>
      <c r="N67" s="69"/>
      <c r="O67" s="69"/>
      <c r="P67" s="69"/>
      <c r="Q67" s="69"/>
      <c r="R67" s="69"/>
      <c r="S67" s="69"/>
      <c r="T67" s="69"/>
      <c r="U67" s="69"/>
      <c r="V67" s="69"/>
      <c r="W67" s="69"/>
      <c r="X67" s="32"/>
      <c r="Y67" s="31"/>
      <c r="Z67" s="31"/>
    </row>
    <row r="68" spans="1:27" ht="15" customHeight="1" x14ac:dyDescent="0.2"/>
    <row r="69" spans="1:27" x14ac:dyDescent="0.2">
      <c r="B69" s="48"/>
      <c r="C69" s="49" t="str">
        <f>IF(ISTEXT(C7),LEFT(C7,3),TEXT(C7,"#,##0"))</f>
        <v>16,521</v>
      </c>
      <c r="D69" s="49" t="str">
        <f>IF(ISTEXT(T7),LEFT(T7,3),TEXT(T7,"#,##0"))</f>
        <v>502</v>
      </c>
      <c r="E69" s="49"/>
      <c r="F69" s="49" t="str">
        <f>IF(ISTEXT(R7),LEFT(R7,3),TEXT(R7,"#,##0"))</f>
        <v>3,125</v>
      </c>
      <c r="G69" s="49"/>
      <c r="H69" s="49" t="str">
        <f>IF(ISTEXT(D7),LEFT(D7,3),TEXT(D7,"#,##0"))</f>
        <v>293</v>
      </c>
      <c r="I69" s="5"/>
      <c r="J69" s="5"/>
      <c r="K69" s="5"/>
      <c r="L69" s="5"/>
      <c r="M69" s="5"/>
      <c r="N69" s="5"/>
      <c r="O69" s="5"/>
      <c r="P69" s="5"/>
      <c r="Q69" s="5"/>
      <c r="R69" s="5"/>
      <c r="S69" s="5"/>
      <c r="T69" s="5"/>
      <c r="U69" s="5"/>
      <c r="V69" s="50"/>
      <c r="W69" s="51"/>
    </row>
    <row r="70" spans="1:27" s="35" customFormat="1" ht="15" customHeight="1" x14ac:dyDescent="0.2">
      <c r="B70" s="6"/>
      <c r="C70" s="6"/>
      <c r="D70" s="6"/>
      <c r="E70" s="6"/>
      <c r="F70" s="6"/>
      <c r="G70" s="6"/>
      <c r="H70" s="6"/>
      <c r="I70" s="6"/>
      <c r="J70" s="6"/>
      <c r="K70" s="6"/>
      <c r="L70" s="6"/>
      <c r="M70" s="6"/>
      <c r="N70" s="6"/>
      <c r="O70" s="6"/>
      <c r="P70" s="6"/>
      <c r="Q70" s="6"/>
      <c r="R70" s="6"/>
      <c r="S70" s="6"/>
      <c r="T70" s="6"/>
      <c r="U70" s="6"/>
      <c r="V70" s="5"/>
      <c r="X70" s="5"/>
      <c r="Y70" s="5"/>
      <c r="Z70" s="5"/>
      <c r="AA70" s="51"/>
    </row>
  </sheetData>
  <sortState xmlns:xlrd2="http://schemas.microsoft.com/office/spreadsheetml/2017/richdata2" ref="B8:Y59">
    <sortCondition ref="B8:B59"/>
  </sortState>
  <mergeCells count="16">
    <mergeCell ref="Y4:Z5"/>
    <mergeCell ref="B2:W2"/>
    <mergeCell ref="B4:B5"/>
    <mergeCell ref="C4:C5"/>
    <mergeCell ref="T4:U5"/>
    <mergeCell ref="R4:S5"/>
    <mergeCell ref="D4:Q4"/>
    <mergeCell ref="V4:W5"/>
    <mergeCell ref="X4:X5"/>
    <mergeCell ref="D5:E5"/>
    <mergeCell ref="F5:G5"/>
    <mergeCell ref="H5:I5"/>
    <mergeCell ref="J5:K5"/>
    <mergeCell ref="L5:M5"/>
    <mergeCell ref="N5:O5"/>
    <mergeCell ref="P5:Q5"/>
  </mergeCells>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2ECABCEFB630D488879B269665A48CB" ma:contentTypeVersion="0" ma:contentTypeDescription="Create a new document." ma:contentTypeScope="" ma:versionID="0d6bdbe8712efb551a9ad1752e2d6e46">
  <xsd:schema xmlns:xsd="http://www.w3.org/2001/XMLSchema" xmlns:xs="http://www.w3.org/2001/XMLSchema" xmlns:p="http://schemas.microsoft.com/office/2006/metadata/properties" xmlns:ns2="b7635ab0-52e7-4e33-aa76-893cd120ef45" targetNamespace="http://schemas.microsoft.com/office/2006/metadata/properties" ma:root="true" ma:fieldsID="c571750c5f0ebc31974f90f872357a24" ns2:_="">
    <xsd:import namespace="b7635ab0-52e7-4e33-aa76-893cd120ef45"/>
    <xsd:element name="properties">
      <xsd:complexType>
        <xsd:sequence>
          <xsd:element name="documentManagement">
            <xsd:complexType>
              <xsd:all>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635ab0-52e7-4e33-aa76-893cd120ef45"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_dlc_DocId xmlns="b7635ab0-52e7-4e33-aa76-893cd120ef45">DNVT47QTA7NQ-1416470464-564</_dlc_DocId>
    <_dlc_DocIdUrl xmlns="b7635ab0-52e7-4e33-aa76-893cd120ef45">
      <Url>https://sharepoint.aemcorp.com/ed/etss/CRDC/collaboration/_layouts/15/DocIdRedir.aspx?ID=DNVT47QTA7NQ-1416470464-564</Url>
      <Description>DNVT47QTA7NQ-1416470464-564</Description>
    </_dlc_DocIdUrl>
  </documentManagement>
</p:properties>
</file>

<file path=customXml/itemProps1.xml><?xml version="1.0" encoding="utf-8"?>
<ds:datastoreItem xmlns:ds="http://schemas.openxmlformats.org/officeDocument/2006/customXml" ds:itemID="{C0EC182D-4D03-4E22-8E21-072E09933798}"/>
</file>

<file path=customXml/itemProps2.xml><?xml version="1.0" encoding="utf-8"?>
<ds:datastoreItem xmlns:ds="http://schemas.openxmlformats.org/officeDocument/2006/customXml" ds:itemID="{29813134-BE4B-49BE-9CFE-CC6F7EEF5176}"/>
</file>

<file path=customXml/itemProps3.xml><?xml version="1.0" encoding="utf-8"?>
<ds:datastoreItem xmlns:ds="http://schemas.openxmlformats.org/officeDocument/2006/customXml" ds:itemID="{49D42874-09D7-4637-9EAB-23AE9BE5169A}"/>
</file>

<file path=customXml/itemProps4.xml><?xml version="1.0" encoding="utf-8"?>
<ds:datastoreItem xmlns:ds="http://schemas.openxmlformats.org/officeDocument/2006/customXml" ds:itemID="{E5FBCC1F-82F2-4B72-B0C4-9A19C1DCABE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Total</vt:lpstr>
      <vt:lpstr>Male</vt:lpstr>
      <vt:lpstr>Female</vt:lpstr>
      <vt:lpstr>SCH_361_Total</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Victor Bandeira de Mello</dc:creator>
  <cp:lastModifiedBy>McDonald, Stefanie</cp:lastModifiedBy>
  <cp:lastPrinted>2015-07-10T21:01:24Z</cp:lastPrinted>
  <dcterms:created xsi:type="dcterms:W3CDTF">2014-09-05T20:10:01Z</dcterms:created>
  <dcterms:modified xsi:type="dcterms:W3CDTF">2021-05-21T20:59:19Z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e0719243-6110-4d55-967e-4baf885f2dd7</vt:lpwstr>
  </property>
  <property fmtid="{D5CDD505-2E9C-101B-9397-08002B2CF9AE}" pid="3" name="ContentTypeId">
    <vt:lpwstr>0x010100C2ECABCEFB630D488879B269665A48CB</vt:lpwstr>
  </property>
</Properties>
</file>