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4080" yWindow="-8910" windowWidth="24240" windowHeight="11430" tabRatio="620"/>
  </bookViews>
  <sheets>
    <sheet name="Total" sheetId="50" r:id="rId1"/>
    <sheet name="Male" sheetId="33" r:id="rId2"/>
    <sheet name="Female" sheetId="51" r:id="rId3"/>
    <sheet name="IDEA Total" sheetId="52" r:id="rId4"/>
    <sheet name="IDEA Male" sheetId="53" r:id="rId5"/>
    <sheet name="IDEA Female" sheetId="54" r:id="rId6"/>
    <sheet name="Non-IDEA Total" sheetId="55" r:id="rId7"/>
    <sheet name="Non-IDEA Male" sheetId="56" r:id="rId8"/>
    <sheet name="Non-IDEA Female" sheetId="57" r:id="rId9"/>
  </sheets>
  <externalReferences>
    <externalReference r:id="rId10"/>
    <externalReference r:id="rId11"/>
    <externalReference r:id="rId12"/>
  </externalReferences>
  <definedNames>
    <definedName name="_xlnm._FilterDatabase" localSheetId="2" hidden="1">Female!$A$8:$Y$58</definedName>
    <definedName name="_xlnm._FilterDatabase" localSheetId="1" hidden="1">Male!$A$8:$Y$58</definedName>
    <definedName name="_xlnm.Print_Area" localSheetId="2">Female!$B$2:$Y$61</definedName>
    <definedName name="_xlnm.Print_Area" localSheetId="5">'IDEA Female'!$B$2:$U$61</definedName>
    <definedName name="_xlnm.Print_Area" localSheetId="4">'IDEA Male'!$B$2:$U$61</definedName>
    <definedName name="_xlnm.Print_Area" localSheetId="3">'IDEA Total'!$B$2:$U$61</definedName>
    <definedName name="_xlnm.Print_Area" localSheetId="1">Male!$B$2:$Y$61</definedName>
    <definedName name="_xlnm.Print_Area" localSheetId="8">'Non-IDEA Female'!$B$2:$W$63</definedName>
    <definedName name="_xlnm.Print_Area" localSheetId="7">'Non-IDEA Male'!$B$2:$W$63</definedName>
    <definedName name="_xlnm.Print_Area" localSheetId="6">'Non-IDEA Total'!$B$2:$W$63</definedName>
    <definedName name="_xlnm.Print_Area" localSheetId="0">Total!$B$2:$Y$61</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57" l="1"/>
  <c r="C57" i="57"/>
  <c r="C56" i="57"/>
  <c r="C55" i="57"/>
  <c r="C54" i="57"/>
  <c r="C53" i="57"/>
  <c r="C52" i="57"/>
  <c r="C51" i="57"/>
  <c r="C50" i="57"/>
  <c r="C49" i="57"/>
  <c r="C48" i="57"/>
  <c r="C47" i="57"/>
  <c r="C46" i="57"/>
  <c r="C45" i="57"/>
  <c r="C44" i="57"/>
  <c r="C43" i="57"/>
  <c r="C42" i="57"/>
  <c r="C41" i="57"/>
  <c r="C40" i="57"/>
  <c r="C39" i="57"/>
  <c r="C38" i="57"/>
  <c r="C37" i="57"/>
  <c r="C36" i="57"/>
  <c r="C35" i="57"/>
  <c r="C34" i="57"/>
  <c r="C33" i="57"/>
  <c r="C32" i="57"/>
  <c r="C31" i="57"/>
  <c r="C30" i="57"/>
  <c r="C29" i="57"/>
  <c r="C28" i="57"/>
  <c r="C27" i="57"/>
  <c r="C26" i="57"/>
  <c r="C25" i="57"/>
  <c r="C24" i="57"/>
  <c r="C23" i="57"/>
  <c r="C22" i="57"/>
  <c r="C21" i="57"/>
  <c r="C20" i="57"/>
  <c r="C19" i="57"/>
  <c r="C18" i="57"/>
  <c r="C17" i="57"/>
  <c r="C16" i="57"/>
  <c r="C15" i="57"/>
  <c r="C14" i="57"/>
  <c r="C13" i="57"/>
  <c r="C12" i="57"/>
  <c r="C11" i="57"/>
  <c r="C10" i="57"/>
  <c r="C9" i="57"/>
  <c r="C8" i="57"/>
  <c r="C7" i="57"/>
  <c r="A3" i="57" s="1"/>
  <c r="B62" i="57" s="1"/>
  <c r="A7" i="57"/>
  <c r="B2" i="57"/>
  <c r="C58" i="56"/>
  <c r="C57" i="56"/>
  <c r="C56" i="56"/>
  <c r="C55" i="56"/>
  <c r="C54" i="56"/>
  <c r="C53" i="56"/>
  <c r="C52" i="56"/>
  <c r="C51" i="56"/>
  <c r="C50" i="56"/>
  <c r="C49" i="56"/>
  <c r="C48" i="56"/>
  <c r="C47" i="56"/>
  <c r="C46" i="56"/>
  <c r="C45" i="56"/>
  <c r="C44" i="56"/>
  <c r="C43" i="56"/>
  <c r="C42" i="56"/>
  <c r="C41" i="56"/>
  <c r="C40" i="56"/>
  <c r="C39" i="56"/>
  <c r="C38" i="56"/>
  <c r="C37" i="56"/>
  <c r="C36" i="56"/>
  <c r="C35" i="56"/>
  <c r="C34" i="56"/>
  <c r="C33" i="56"/>
  <c r="C32" i="56"/>
  <c r="C31" i="56"/>
  <c r="C30" i="56"/>
  <c r="C29" i="56"/>
  <c r="C28" i="56"/>
  <c r="C27" i="56"/>
  <c r="C26" i="56"/>
  <c r="C25" i="56"/>
  <c r="C24" i="56"/>
  <c r="C23" i="56"/>
  <c r="C22" i="56"/>
  <c r="C21" i="56"/>
  <c r="C20" i="56"/>
  <c r="C19" i="56"/>
  <c r="C18" i="56"/>
  <c r="C17" i="56"/>
  <c r="C16" i="56"/>
  <c r="C15" i="56"/>
  <c r="C14" i="56"/>
  <c r="C13" i="56"/>
  <c r="C12" i="56"/>
  <c r="C11" i="56"/>
  <c r="C10" i="56"/>
  <c r="C9" i="56"/>
  <c r="C8" i="56"/>
  <c r="C7" i="56"/>
  <c r="A3" i="56" s="1"/>
  <c r="B62" i="56" s="1"/>
  <c r="A7" i="56"/>
  <c r="B2" i="56"/>
  <c r="C58" i="55"/>
  <c r="C57" i="55"/>
  <c r="C56" i="55"/>
  <c r="C55" i="55"/>
  <c r="C54" i="55"/>
  <c r="C53" i="55"/>
  <c r="C52" i="55"/>
  <c r="C51" i="55"/>
  <c r="C50" i="55"/>
  <c r="C49" i="55"/>
  <c r="C48" i="55"/>
  <c r="C47" i="55"/>
  <c r="C46" i="55"/>
  <c r="C45" i="55"/>
  <c r="C44" i="55"/>
  <c r="C43" i="55"/>
  <c r="C42" i="55"/>
  <c r="C41" i="55"/>
  <c r="C40" i="55"/>
  <c r="C39" i="55"/>
  <c r="C38" i="55"/>
  <c r="C37" i="55"/>
  <c r="C36" i="55"/>
  <c r="C35" i="55"/>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B61" i="55" s="1"/>
  <c r="B2" i="55"/>
  <c r="B61" i="57" l="1"/>
  <c r="B61" i="56"/>
  <c r="A3" i="55"/>
  <c r="B62" i="55" s="1"/>
  <c r="A7" i="54" l="1"/>
  <c r="B60" i="54" s="1"/>
  <c r="A7" i="53"/>
  <c r="B60" i="53" s="1"/>
  <c r="B60" i="52"/>
  <c r="B2" i="52"/>
  <c r="B2" i="54" l="1"/>
  <c r="B2" i="53"/>
  <c r="C58" i="51" l="1"/>
  <c r="C57" i="51"/>
  <c r="C56" i="51"/>
  <c r="C55" i="51"/>
  <c r="C54" i="51"/>
  <c r="C53" i="51"/>
  <c r="C52" i="51"/>
  <c r="C51" i="51"/>
  <c r="C50" i="51"/>
  <c r="C49" i="51"/>
  <c r="C48" i="51"/>
  <c r="C47" i="51"/>
  <c r="C46" i="51"/>
  <c r="C45" i="51"/>
  <c r="C44" i="51"/>
  <c r="C43" i="51"/>
  <c r="C42" i="51"/>
  <c r="C41" i="51"/>
  <c r="C40" i="51"/>
  <c r="C39" i="51"/>
  <c r="C38" i="51"/>
  <c r="C37" i="51"/>
  <c r="C36" i="51"/>
  <c r="C35" i="51"/>
  <c r="C34" i="51"/>
  <c r="C33" i="51"/>
  <c r="C32" i="51"/>
  <c r="C31" i="51"/>
  <c r="C30" i="51"/>
  <c r="C29" i="51"/>
  <c r="C28" i="51"/>
  <c r="C27" i="51"/>
  <c r="C26" i="51"/>
  <c r="C25" i="51"/>
  <c r="C24" i="51"/>
  <c r="C23" i="51"/>
  <c r="C22" i="51"/>
  <c r="C21" i="51"/>
  <c r="C20" i="51"/>
  <c r="C19" i="51"/>
  <c r="C18" i="51"/>
  <c r="C17" i="51"/>
  <c r="C16" i="51"/>
  <c r="C15" i="51"/>
  <c r="C14" i="51"/>
  <c r="C13" i="51"/>
  <c r="C12" i="51"/>
  <c r="C11" i="51"/>
  <c r="C10" i="51"/>
  <c r="C9" i="51"/>
  <c r="C8" i="51"/>
  <c r="C7" i="51"/>
  <c r="B64" i="51" s="1"/>
  <c r="A7" i="51"/>
  <c r="B2" i="51" s="1"/>
  <c r="A3" i="51"/>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B64" i="33" s="1"/>
  <c r="A7" i="33"/>
  <c r="B2" i="33" s="1"/>
  <c r="A3" i="33"/>
  <c r="B64"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0" i="50"/>
  <c r="C9" i="50"/>
  <c r="C8" i="50"/>
  <c r="C7" i="50"/>
  <c r="B63" i="50" s="1"/>
  <c r="B2" i="50"/>
  <c r="B63" i="51" l="1"/>
  <c r="B63" i="33"/>
  <c r="A3" i="50"/>
</calcChain>
</file>

<file path=xl/sharedStrings.xml><?xml version="1.0" encoding="utf-8"?>
<sst xmlns="http://schemas.openxmlformats.org/spreadsheetml/2006/main" count="1248" uniqueCount="83">
  <si>
    <t>State</t>
  </si>
  <si>
    <t>American Indian or
Alaska Native</t>
  </si>
  <si>
    <t>Asian</t>
  </si>
  <si>
    <t>Hispanic or Latino of any race</t>
  </si>
  <si>
    <t>Black or African American</t>
  </si>
  <si>
    <t>White</t>
  </si>
  <si>
    <t>Native Hawaiian or Other Pacific Islander</t>
  </si>
  <si>
    <t>Two or more races</t>
  </si>
  <si>
    <t>Number</t>
  </si>
  <si>
    <t>United States</t>
  </si>
  <si>
    <t>Total Students</t>
  </si>
  <si>
    <t>English Language Learners</t>
  </si>
  <si>
    <t xml:space="preserve">Percent of Schools Reporting </t>
  </si>
  <si>
    <t>Percent </t>
  </si>
  <si>
    <t>Number of Schools</t>
  </si>
  <si>
    <t>enrolled in at least one Advanced Placement course</t>
  </si>
  <si>
    <t>Students With Disabilities Served Only Under Section 504</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</si>
  <si>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</si>
  <si>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</si>
  <si>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</si>
  <si>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</si>
  <si>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</si>
  <si>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</si>
  <si>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</si>
  <si>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</si>
  <si>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</si>
  <si>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</si>
  <si>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</si>
  <si>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</si>
  <si>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</si>
  <si>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</si>
  <si>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</si>
  <si>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</si>
  <si>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</si>
  <si>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</si>
  <si>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</si>
  <si>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</si>
  <si>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</si>
  <si>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</si>
  <si>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</si>
  <si>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</si>
  <si>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</si>
  <si>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</si>
  <si>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</si>
  <si>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</si>
  <si>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</si>
  <si>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</si>
  <si>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</si>
  <si>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</si>
  <si>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</si>
  <si>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</si>
  <si>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</si>
  <si>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</si>
  <si>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</si>
  <si>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</si>
  <si>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</si>
  <si>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</si>
  <si>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</si>
  <si>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</si>
  <si>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</si>
  <si>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</si>
  <si>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</si>
  <si>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</si>
  <si>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</si>
  <si>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</si>
  <si>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</si>
  <si>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</si>
  <si>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</si>
  <si>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Students With Disabilities Served Under IDEA </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</si>
  <si>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</si>
  <si>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</si>
  <si>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</si>
  <si>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r>
      <t>Race/Ethnicity of Students With and Without Disabilities Served Under IDEA</t>
    </r>
    <r>
      <rPr>
        <b/>
        <vertAlign val="superscript"/>
        <sz val="10"/>
        <rFont val="Arial"/>
        <family val="2"/>
      </rPr>
      <t>1</t>
    </r>
  </si>
  <si>
    <r>
      <t>Percent</t>
    </r>
    <r>
      <rPr>
        <b/>
        <vertAlign val="superscript"/>
        <sz val="10"/>
        <rFont val="Arial"/>
        <family val="2"/>
      </rPr>
      <t>2</t>
    </r>
  </si>
  <si>
    <t xml:space="preserve">            Data reported in this table represent 99.4% of responding schools.</t>
  </si>
  <si>
    <t>subjected to seclusion</t>
  </si>
  <si>
    <t>SOURCE: U.S. Department of Education, Office for Civil Rights, Civil Rights Data Collection, 2015-16, available at http://ocrdata.ed.gov. Data notes are available at https://ocrdata.ed.gov/Downloads/Data-Notes-2015-16-CRDC.pdf</t>
  </si>
  <si>
    <t xml:space="preserve">            Data reported in this table represent 99.6% of responding schools.</t>
  </si>
  <si>
    <t xml:space="preserve"> served under IDEA subjected to seclusion</t>
  </si>
  <si>
    <t>Percent</t>
  </si>
  <si>
    <t>Race/Ethnicity</t>
  </si>
  <si>
    <t>not served under IDEA subjected to seclusion</t>
  </si>
  <si>
    <r>
      <t>Race/Ethnicity</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</si>
</sst>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numFmt numFmtId="165" formatCode="#,##0_)"/>
  </numFmts>
  <fonts count="24" x14ac:knownFonts="1">
    <font>
      <sz val="10"/>
      <color theme="1"/>
      <name val="Arial Narrow"/>
      <family val="2"/>
    </font>
    <font>
      <sz val="11"/>
      <color theme="1"/>
      <name val="Calibri"/>
      <family val="2"/>
      <scheme val="minor"/>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Arial Narrow"/>
      <family val="2"/>
    </font>
    <font>
      <vertAlign val="superscript"/>
      <sz val="10"/>
      <name val="Arial"/>
      <family val="2"/>
    </font>
    <font>
      <b/>
      <vertAlign val="superscript"/>
      <sz val="10"/>
      <name val="Arial"/>
      <family val="2"/>
    </font>
  </fonts>
  <fills count="3">
    <fill>
      <patternFill patternType="none"/>
    </fill>
    <fill>
      <patternFill patternType="gray125"/>
    </fill>
    <fill>
      <patternFill patternType="solid">
        <fgColor theme="0" tint="-4.9958800012207406E-2"/>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215">
    <xf numFmtId="0" fontId="0" fillId="0" borderId="0"/>
    <xf numFmtId="0" fontId="3" fillId="0" borderId="0"/>
    <xf numFmtId="0" fontId="6" fillId="0" borderId="0"/>
    <xf numFmtId="0" fontId="10"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cellStyleXfs>
  <cellXfs count="102">
    <xf numFmtId="0" fontId="0" fillId="0" borderId="0" xfId="0"/>
    <xf numFmtId="0" fontId="7" fillId="0" borderId="0" xfId="2" applyFont="1"/>
    <xf numFmtId="0" fontId="9" fillId="0" borderId="0" xfId="2" applyFont="1" applyAlignment="1">
      <alignment horizontal="left"/>
    </xf>
    <xf numFmtId="0" fontId="7" fillId="0" borderId="0" xfId="2" applyFont="1" applyBorder="1"/>
    <xf numFmtId="0" fontId="11" fillId="0" borderId="0" xfId="4" applyFont="1" applyBorder="1"/>
    <xf numFmtId="0" fontId="11" fillId="0" borderId="0" xfId="4" applyFont="1"/>
    <xf numFmtId="0" fontId="15" fillId="0" borderId="0" xfId="2" applyFont="1" applyAlignment="1">
      <alignment horizontal="left"/>
    </xf>
    <xf numFmtId="0" fontId="14" fillId="0" borderId="0" xfId="4" applyFont="1"/>
    <xf numFmtId="0" fontId="16" fillId="0" borderId="0" xfId="2" applyFont="1" applyFill="1" applyAlignment="1"/>
    <xf numFmtId="0" fontId="18" fillId="0" borderId="0" xfId="2" applyFont="1" applyFill="1" applyAlignment="1"/>
    <xf numFmtId="0" fontId="17" fillId="0" borderId="10" xfId="3" applyFont="1" applyFill="1" applyBorder="1" applyAlignment="1"/>
    <xf numFmtId="1" fontId="17" fillId="0" borderId="11" xfId="3" applyNumberFormat="1" applyFont="1" applyFill="1" applyBorder="1" applyAlignment="1">
      <alignment horizontal="right" wrapText="1"/>
    </xf>
    <xf numFmtId="1" fontId="17" fillId="0" borderId="16" xfId="0" applyNumberFormat="1" applyFont="1" applyBorder="1" applyAlignment="1">
      <alignment horizontal="right" wrapText="1"/>
    </xf>
    <xf numFmtId="1" fontId="17" fillId="0" borderId="1" xfId="3" applyNumberFormat="1" applyFont="1" applyFill="1" applyBorder="1" applyAlignment="1">
      <alignment horizontal="right" wrapText="1"/>
    </xf>
    <xf numFmtId="1" fontId="17" fillId="0" borderId="18" xfId="0" applyNumberFormat="1" applyFont="1" applyBorder="1" applyAlignment="1">
      <alignment horizontal="right" wrapText="1"/>
    </xf>
    <xf numFmtId="1" fontId="17" fillId="0" borderId="10" xfId="3" applyNumberFormat="1" applyFont="1" applyFill="1" applyBorder="1" applyAlignment="1">
      <alignment horizontal="right" wrapText="1"/>
    </xf>
    <xf numFmtId="1" fontId="17" fillId="0" borderId="21" xfId="3" applyNumberFormat="1" applyFont="1" applyFill="1" applyBorder="1" applyAlignment="1">
      <alignment wrapText="1"/>
    </xf>
    <xf numFmtId="1" fontId="17" fillId="0" borderId="17" xfId="3" applyNumberFormat="1" applyFont="1" applyFill="1" applyBorder="1" applyAlignment="1">
      <alignment wrapText="1"/>
    </xf>
    <xf numFmtId="0" fontId="16" fillId="0" borderId="0" xfId="4" applyFont="1" applyFill="1"/>
    <xf numFmtId="0" fontId="18" fillId="0" borderId="0" xfId="4" applyFont="1" applyFill="1"/>
    <xf numFmtId="0" fontId="18" fillId="0" borderId="0" xfId="23" applyFont="1" applyFill="1" applyBorder="1"/>
    <xf numFmtId="165" fontId="18" fillId="0" borderId="20" xfId="2" applyNumberFormat="1" applyFont="1" applyFill="1" applyBorder="1" applyAlignment="1">
      <alignment horizontal="right"/>
    </xf>
    <xf numFmtId="165" fontId="18" fillId="0" borderId="13" xfId="2" applyNumberFormat="1" applyFont="1" applyFill="1" applyBorder="1" applyAlignment="1">
      <alignment horizontal="right"/>
    </xf>
    <xf numFmtId="164" fontId="18" fillId="0" borderId="14" xfId="2" applyNumberFormat="1" applyFont="1" applyFill="1" applyBorder="1" applyAlignment="1">
      <alignment horizontal="right"/>
    </xf>
    <xf numFmtId="165" fontId="18" fillId="0" borderId="0" xfId="2" applyNumberFormat="1" applyFont="1" applyFill="1" applyBorder="1" applyAlignment="1">
      <alignment horizontal="right"/>
    </xf>
    <xf numFmtId="165" fontId="18" fillId="0" borderId="19" xfId="2" applyNumberFormat="1" applyFont="1" applyFill="1" applyBorder="1" applyAlignment="1">
      <alignment horizontal="right"/>
    </xf>
    <xf numFmtId="164" fontId="18" fillId="0" borderId="5" xfId="2" applyNumberFormat="1" applyFont="1" applyFill="1" applyBorder="1" applyAlignment="1">
      <alignment horizontal="right"/>
    </xf>
    <xf numFmtId="164" fontId="18" fillId="0" borderId="0" xfId="2" applyNumberFormat="1" applyFont="1" applyFill="1" applyBorder="1" applyAlignment="1">
      <alignment horizontal="right"/>
    </xf>
    <xf numFmtId="37" fontId="18" fillId="0" borderId="20" xfId="4" applyNumberFormat="1" applyFont="1" applyFill="1" applyBorder="1"/>
    <xf numFmtId="164" fontId="18" fillId="0" borderId="19" xfId="2" applyNumberFormat="1" applyFont="1" applyFill="1" applyBorder="1"/>
    <xf numFmtId="165" fontId="18" fillId="0" borderId="0" xfId="2" quotePrefix="1" applyNumberFormat="1" applyFont="1" applyFill="1" applyBorder="1" applyAlignment="1">
      <alignment horizontal="right"/>
    </xf>
    <xf numFmtId="165" fontId="18" fillId="0" borderId="13" xfId="2" quotePrefix="1" applyNumberFormat="1" applyFont="1" applyFill="1" applyBorder="1" applyAlignment="1">
      <alignment horizontal="right"/>
    </xf>
    <xf numFmtId="165" fontId="18" fillId="0" borderId="19" xfId="2" quotePrefix="1" applyNumberFormat="1" applyFont="1" applyFill="1" applyBorder="1" applyAlignment="1">
      <alignment horizontal="right"/>
    </xf>
    <xf numFmtId="165" fontId="18" fillId="0" borderId="20" xfId="2" quotePrefix="1" applyNumberFormat="1" applyFont="1" applyFill="1" applyBorder="1" applyAlignment="1">
      <alignment horizontal="right"/>
    </xf>
    <xf numFmtId="164" fontId="18" fillId="0" borderId="14" xfId="2" quotePrefix="1" applyNumberFormat="1" applyFont="1" applyFill="1" applyBorder="1" applyAlignment="1">
      <alignment horizontal="right"/>
    </xf>
    <xf numFmtId="0" fontId="18" fillId="0" borderId="1" xfId="23" applyFont="1" applyFill="1" applyBorder="1"/>
    <xf numFmtId="165" fontId="18" fillId="0" borderId="11" xfId="2" applyNumberFormat="1" applyFont="1" applyFill="1" applyBorder="1" applyAlignment="1">
      <alignment horizontal="right"/>
    </xf>
    <xf numFmtId="164" fontId="18" fillId="0" borderId="15" xfId="2" applyNumberFormat="1" applyFont="1" applyFill="1" applyBorder="1" applyAlignment="1">
      <alignment horizontal="right"/>
    </xf>
    <xf numFmtId="165" fontId="18" fillId="0" borderId="1" xfId="2" applyNumberFormat="1" applyFont="1" applyFill="1" applyBorder="1" applyAlignment="1">
      <alignment horizontal="right"/>
    </xf>
    <xf numFmtId="165" fontId="18" fillId="0" borderId="1" xfId="2" quotePrefix="1" applyNumberFormat="1" applyFont="1" applyFill="1" applyBorder="1" applyAlignment="1">
      <alignment horizontal="right"/>
    </xf>
    <xf numFmtId="165" fontId="18" fillId="0" borderId="17" xfId="2" quotePrefix="1" applyNumberFormat="1" applyFont="1" applyFill="1" applyBorder="1" applyAlignment="1">
      <alignment horizontal="right"/>
    </xf>
    <xf numFmtId="164" fontId="18" fillId="0" borderId="10" xfId="2" applyNumberFormat="1" applyFont="1" applyFill="1" applyBorder="1" applyAlignment="1">
      <alignment horizontal="right"/>
    </xf>
    <xf numFmtId="164" fontId="18" fillId="0" borderId="1" xfId="2" applyNumberFormat="1" applyFont="1" applyFill="1" applyBorder="1" applyAlignment="1">
      <alignment horizontal="right"/>
    </xf>
    <xf numFmtId="37" fontId="18" fillId="0" borderId="21" xfId="4" applyNumberFormat="1" applyFont="1" applyFill="1" applyBorder="1"/>
    <xf numFmtId="164" fontId="18" fillId="0" borderId="17" xfId="2" applyNumberFormat="1" applyFont="1" applyFill="1" applyBorder="1"/>
    <xf numFmtId="0" fontId="20" fillId="0" borderId="0" xfId="2" applyFont="1"/>
    <xf numFmtId="0" fontId="18" fillId="0" borderId="0" xfId="4" applyFont="1"/>
    <xf numFmtId="1" fontId="17" fillId="0" borderId="31" xfId="3" applyNumberFormat="1" applyFont="1" applyFill="1" applyBorder="1" applyAlignment="1">
      <alignment vertical="center" wrapText="1"/>
    </xf>
    <xf numFmtId="0" fontId="16" fillId="0" borderId="0" xfId="4" applyFont="1"/>
    <xf numFmtId="0" fontId="18" fillId="0" borderId="0" xfId="2" quotePrefix="1" applyFont="1" applyFill="1" applyAlignment="1">
      <alignment horizontal="left"/>
    </xf>
    <xf numFmtId="0" fontId="20" fillId="0" borderId="0" xfId="2" applyFont="1" applyBorder="1"/>
    <xf numFmtId="0" fontId="18" fillId="0" borderId="0" xfId="4" applyFont="1" applyBorder="1"/>
    <xf numFmtId="0" fontId="20" fillId="0" borderId="0" xfId="2" quotePrefix="1" applyFont="1"/>
    <xf numFmtId="0" fontId="18" fillId="2" borderId="12" xfId="3" applyFont="1" applyFill="1" applyBorder="1" applyAlignment="1">
      <alignment horizontal="left" vertical="center"/>
    </xf>
    <xf numFmtId="165" fontId="18" fillId="2" borderId="20" xfId="2" applyNumberFormat="1" applyFont="1" applyFill="1" applyBorder="1" applyAlignment="1">
      <alignment horizontal="right"/>
    </xf>
    <xf numFmtId="165" fontId="18" fillId="2" borderId="13" xfId="2" applyNumberFormat="1" applyFont="1" applyFill="1" applyBorder="1" applyAlignment="1">
      <alignment horizontal="right"/>
    </xf>
    <xf numFmtId="164" fontId="18" fillId="2" borderId="14" xfId="2" applyNumberFormat="1" applyFont="1" applyFill="1" applyBorder="1" applyAlignment="1">
      <alignment horizontal="right"/>
    </xf>
    <xf numFmtId="165" fontId="18" fillId="2" borderId="0" xfId="2" applyNumberFormat="1" applyFont="1" applyFill="1" applyBorder="1" applyAlignment="1">
      <alignment horizontal="right"/>
    </xf>
    <xf numFmtId="165" fontId="18" fillId="2" borderId="0" xfId="2" quotePrefix="1" applyNumberFormat="1" applyFont="1" applyFill="1" applyBorder="1" applyAlignment="1">
      <alignment horizontal="right"/>
    </xf>
    <xf numFmtId="165" fontId="18" fillId="2" borderId="19" xfId="2" applyNumberFormat="1" applyFont="1" applyFill="1" applyBorder="1" applyAlignment="1">
      <alignment horizontal="right"/>
    </xf>
    <xf numFmtId="164" fontId="18" fillId="2" borderId="5" xfId="2" applyNumberFormat="1" applyFont="1" applyFill="1" applyBorder="1" applyAlignment="1">
      <alignment horizontal="right"/>
    </xf>
    <xf numFmtId="165" fontId="18" fillId="2" borderId="23" xfId="2" applyNumberFormat="1" applyFont="1" applyFill="1" applyBorder="1" applyAlignment="1">
      <alignment horizontal="right"/>
    </xf>
    <xf numFmtId="164" fontId="18" fillId="2" borderId="0" xfId="2" applyNumberFormat="1" applyFont="1" applyFill="1" applyBorder="1" applyAlignment="1">
      <alignment horizontal="right"/>
    </xf>
    <xf numFmtId="37" fontId="18" fillId="2" borderId="20" xfId="4" applyNumberFormat="1" applyFont="1" applyFill="1" applyBorder="1"/>
    <xf numFmtId="164" fontId="18" fillId="2" borderId="19" xfId="2" applyNumberFormat="1" applyFont="1" applyFill="1" applyBorder="1"/>
    <xf numFmtId="0" fontId="18" fillId="2" borderId="0" xfId="23" applyFont="1" applyFill="1" applyBorder="1"/>
    <xf numFmtId="165" fontId="18" fillId="2" borderId="19" xfId="2" quotePrefix="1" applyNumberFormat="1" applyFont="1" applyFill="1" applyBorder="1" applyAlignment="1">
      <alignment horizontal="right"/>
    </xf>
    <xf numFmtId="165" fontId="18" fillId="2" borderId="13" xfId="2" quotePrefix="1" applyNumberFormat="1" applyFont="1" applyFill="1" applyBorder="1" applyAlignment="1">
      <alignment horizontal="right"/>
    </xf>
    <xf numFmtId="165" fontId="18" fillId="2" borderId="20" xfId="2" quotePrefix="1" applyNumberFormat="1" applyFont="1" applyFill="1" applyBorder="1" applyAlignment="1">
      <alignment horizontal="right"/>
    </xf>
    <xf numFmtId="165" fontId="18" fillId="0" borderId="21" xfId="2" quotePrefix="1" applyNumberFormat="1" applyFont="1" applyFill="1" applyBorder="1" applyAlignment="1">
      <alignment horizontal="right"/>
    </xf>
    <xf numFmtId="165" fontId="18" fillId="0" borderId="11" xfId="2" quotePrefix="1" applyNumberFormat="1" applyFont="1" applyFill="1" applyBorder="1" applyAlignment="1">
      <alignment horizontal="right"/>
    </xf>
    <xf numFmtId="1" fontId="17" fillId="0" borderId="1" xfId="0" applyNumberFormat="1" applyFont="1" applyBorder="1" applyAlignment="1">
      <alignment horizontal="right" wrapText="1"/>
    </xf>
    <xf numFmtId="0" fontId="18" fillId="0" borderId="0" xfId="2" quotePrefix="1" applyFont="1" applyFill="1"/>
    <xf numFmtId="165" fontId="14" fillId="0" borderId="0" xfId="2" applyNumberFormat="1" applyFont="1"/>
    <xf numFmtId="0" fontId="18" fillId="0" borderId="0" xfId="4" applyFont="1" applyFill="1" applyBorder="1" applyAlignment="1">
      <alignment vertical="center"/>
    </xf>
    <xf numFmtId="1" fontId="5" fillId="0" borderId="1" xfId="23" applyNumberFormat="1" applyFont="1" applyBorder="1" applyAlignment="1">
      <alignment wrapText="1"/>
    </xf>
    <xf numFmtId="0" fontId="4" fillId="0" borderId="1" xfId="23" applyFont="1" applyBorder="1"/>
    <xf numFmtId="0" fontId="8" fillId="0" borderId="0" xfId="23" applyFont="1" applyAlignment="1"/>
    <xf numFmtId="0" fontId="17" fillId="0" borderId="2" xfId="3" applyFont="1" applyFill="1" applyBorder="1" applyAlignment="1">
      <alignment horizontal="left"/>
    </xf>
    <xf numFmtId="0" fontId="17" fillId="0" borderId="5" xfId="3" applyFont="1" applyFill="1" applyBorder="1" applyAlignment="1">
      <alignment horizontal="left"/>
    </xf>
    <xf numFmtId="1" fontId="17" fillId="0" borderId="27" xfId="3" applyNumberFormat="1" applyFont="1" applyFill="1" applyBorder="1" applyAlignment="1">
      <alignment horizontal="center" wrapText="1"/>
    </xf>
    <xf numFmtId="1" fontId="17" fillId="0" borderId="29" xfId="3" applyNumberFormat="1" applyFont="1" applyFill="1" applyBorder="1" applyAlignment="1">
      <alignment horizontal="center" wrapText="1"/>
    </xf>
    <xf numFmtId="1" fontId="17" fillId="0" borderId="3" xfId="3" applyNumberFormat="1" applyFont="1" applyFill="1" applyBorder="1" applyAlignment="1">
      <alignment horizontal="center" vertical="center"/>
    </xf>
    <xf numFmtId="1" fontId="17" fillId="0" borderId="4" xfId="3" applyNumberFormat="1" applyFont="1" applyFill="1" applyBorder="1" applyAlignment="1">
      <alignment horizontal="center" vertical="center"/>
    </xf>
    <xf numFmtId="1" fontId="17" fillId="0" borderId="26" xfId="3" applyNumberFormat="1" applyFont="1" applyFill="1" applyBorder="1" applyAlignment="1">
      <alignment horizontal="center" vertical="center"/>
    </xf>
    <xf numFmtId="1" fontId="17" fillId="0" borderId="23" xfId="3" applyNumberFormat="1" applyFont="1" applyFill="1" applyBorder="1" applyAlignment="1">
      <alignment horizontal="center" wrapText="1"/>
    </xf>
    <xf numFmtId="1" fontId="17" fillId="0" borderId="2" xfId="3" applyNumberFormat="1" applyFont="1" applyFill="1" applyBorder="1" applyAlignment="1">
      <alignment horizontal="center" wrapText="1"/>
    </xf>
    <xf numFmtId="1" fontId="17" fillId="0" borderId="24" xfId="3" applyNumberFormat="1" applyFont="1" applyFill="1" applyBorder="1" applyAlignment="1">
      <alignment horizontal="center" wrapText="1"/>
    </xf>
    <xf numFmtId="1" fontId="17" fillId="0" borderId="25" xfId="3" applyNumberFormat="1" applyFont="1" applyFill="1" applyBorder="1" applyAlignment="1">
      <alignment horizontal="center" wrapText="1"/>
    </xf>
    <xf numFmtId="1" fontId="17" fillId="0" borderId="22" xfId="3" applyNumberFormat="1" applyFont="1" applyFill="1" applyBorder="1" applyAlignment="1">
      <alignment horizontal="center" wrapText="1"/>
    </xf>
    <xf numFmtId="1" fontId="17" fillId="0" borderId="20" xfId="3" applyNumberFormat="1" applyFont="1" applyFill="1" applyBorder="1" applyAlignment="1">
      <alignment horizontal="center" wrapText="1"/>
    </xf>
    <xf numFmtId="0" fontId="18" fillId="0" borderId="0" xfId="4" applyFont="1" applyFill="1" applyBorder="1" applyAlignment="1">
      <alignment vertical="center"/>
    </xf>
    <xf numFmtId="1" fontId="17" fillId="0" borderId="28" xfId="3" applyNumberFormat="1" applyFont="1" applyFill="1" applyBorder="1" applyAlignment="1">
      <alignment horizontal="center" wrapText="1"/>
    </xf>
    <xf numFmtId="1" fontId="19" fillId="0" borderId="19" xfId="3" applyNumberFormat="1" applyFont="1" applyFill="1" applyBorder="1" applyAlignment="1">
      <alignment horizontal="center" wrapText="1"/>
    </xf>
    <xf numFmtId="1" fontId="17" fillId="0" borderId="6" xfId="3" applyNumberFormat="1" applyFont="1" applyFill="1" applyBorder="1" applyAlignment="1">
      <alignment horizontal="center" wrapText="1"/>
    </xf>
    <xf numFmtId="1" fontId="17" fillId="0" borderId="7" xfId="3" applyNumberFormat="1" applyFont="1" applyFill="1" applyBorder="1" applyAlignment="1">
      <alignment horizontal="center" wrapText="1"/>
    </xf>
    <xf numFmtId="1" fontId="17" fillId="0" borderId="30" xfId="3" applyNumberFormat="1" applyFont="1" applyFill="1" applyBorder="1" applyAlignment="1">
      <alignment horizontal="center" wrapText="1"/>
    </xf>
    <xf numFmtId="1" fontId="17" fillId="0" borderId="8" xfId="3" applyNumberFormat="1" applyFont="1" applyFill="1" applyBorder="1" applyAlignment="1">
      <alignment horizontal="center" wrapText="1"/>
    </xf>
    <xf numFmtId="1" fontId="17" fillId="0" borderId="9" xfId="3" applyNumberFormat="1" applyFont="1" applyFill="1" applyBorder="1" applyAlignment="1">
      <alignment horizontal="center" wrapText="1"/>
    </xf>
    <xf numFmtId="0" fontId="14" fillId="0" borderId="0" xfId="2" applyFont="1"/>
    <xf numFmtId="0" fontId="18" fillId="0" borderId="0" xfId="2" applyFont="1" applyFill="1" applyBorder="1"/>
    <xf numFmtId="0" fontId="18" fillId="0" borderId="0" xfId="2" applyFont="1" applyFill="1"/>
  </cellXfs>
  <cellStyles count="215">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Normal" xfId="0" builtinId="0"/>
    <cellStyle name="Normal 2 2" xfId="4"/>
    <cellStyle name="Normal 3" xfId="2"/>
    <cellStyle name="Normal 3 2" xfId="214"/>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Restraint%20or%20Seclusion.Students%20under%20IDEA%20or%20not_secl_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Restraint%20or%20Seclusion.Students%20served%20under%20IDEA_seclu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Restraint%20or%20Seclusion.Students%20not%20served%20under%20IDEA_seclusion_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subjected to seclusion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 xml:space="preserve"> served under IDEA subjected to seclusion</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not served under IDEA subjected to seclusion</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tabSelected="1" zoomScale="80" zoomScaleNormal="80" workbookViewId="0">
      <selection activeCell="A2" sqref="A2"/>
    </sheetView>
  </sheetViews>
  <sheetFormatPr defaultColWidth="12.1640625" defaultRowHeight="15" customHeight="1" x14ac:dyDescent="0.2"/>
  <cols>
    <col min="1" max="1" width="3.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v>279</v>
      </c>
      <c r="B2" s="77" t="str">
        <f>CONCATENATE("Number and percentage of public school students ",A7, ", by race/ethnicity, disability status, and English proficiency, by state: School Year 2015-16")</f>
        <v>Number and percentage of public school students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c r="V2" s="77"/>
      <c r="W2" s="77"/>
    </row>
    <row r="3" spans="1:25" s="1" customFormat="1" ht="15" customHeight="1" thickBot="1" x14ac:dyDescent="0.3">
      <c r="A3" s="73">
        <f>C7-T7</f>
        <v>30912</v>
      </c>
      <c r="B3" s="76"/>
      <c r="C3" s="75"/>
      <c r="D3" s="75"/>
      <c r="E3" s="75"/>
      <c r="F3" s="75"/>
      <c r="G3" s="75"/>
      <c r="H3" s="75"/>
      <c r="I3" s="75"/>
      <c r="J3" s="75"/>
      <c r="K3" s="75"/>
      <c r="L3" s="75"/>
      <c r="M3" s="75"/>
      <c r="N3" s="75"/>
      <c r="O3" s="75"/>
      <c r="P3" s="75"/>
      <c r="Q3" s="75"/>
      <c r="R3" s="75"/>
      <c r="S3" s="75"/>
      <c r="T3" s="75"/>
      <c r="U3" s="75"/>
      <c r="V3" s="75"/>
      <c r="W3" s="3"/>
      <c r="X3" s="75"/>
      <c r="Y3" s="75"/>
    </row>
    <row r="4" spans="1:25" s="9" customFormat="1" ht="24.95" customHeight="1" x14ac:dyDescent="0.2">
      <c r="A4" s="8"/>
      <c r="B4" s="78" t="s">
        <v>0</v>
      </c>
      <c r="C4" s="80" t="s">
        <v>10</v>
      </c>
      <c r="D4" s="82" t="s">
        <v>72</v>
      </c>
      <c r="E4" s="83"/>
      <c r="F4" s="83"/>
      <c r="G4" s="83"/>
      <c r="H4" s="83"/>
      <c r="I4" s="83"/>
      <c r="J4" s="83"/>
      <c r="K4" s="83"/>
      <c r="L4" s="83"/>
      <c r="M4" s="83"/>
      <c r="N4" s="83"/>
      <c r="O4" s="83"/>
      <c r="P4" s="83"/>
      <c r="Q4" s="84"/>
      <c r="R4" s="85" t="s">
        <v>68</v>
      </c>
      <c r="S4" s="86"/>
      <c r="T4" s="85" t="s">
        <v>16</v>
      </c>
      <c r="U4" s="86"/>
      <c r="V4" s="85" t="s">
        <v>11</v>
      </c>
      <c r="W4" s="86"/>
      <c r="X4" s="89" t="s">
        <v>14</v>
      </c>
      <c r="Y4" s="92" t="s">
        <v>12</v>
      </c>
    </row>
    <row r="5" spans="1:25"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87"/>
      <c r="W5" s="88"/>
      <c r="X5" s="90"/>
      <c r="Y5" s="93"/>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73</v>
      </c>
      <c r="T6" s="11" t="s">
        <v>8</v>
      </c>
      <c r="U6" s="15" t="s">
        <v>73</v>
      </c>
      <c r="V6" s="13" t="s">
        <v>8</v>
      </c>
      <c r="W6" s="15" t="s">
        <v>73</v>
      </c>
      <c r="X6" s="16"/>
      <c r="Y6" s="17"/>
    </row>
    <row r="7" spans="1:25" s="19" customFormat="1" ht="15" customHeight="1" x14ac:dyDescent="0.2">
      <c r="A7" s="18" t="s">
        <v>75</v>
      </c>
      <c r="B7" s="53" t="s">
        <v>9</v>
      </c>
      <c r="C7" s="54">
        <f>D7+F7+H7+J7+L7+N7+P7</f>
        <v>31224</v>
      </c>
      <c r="D7" s="55">
        <v>997</v>
      </c>
      <c r="E7" s="56">
        <v>3.1930999999999998</v>
      </c>
      <c r="F7" s="57">
        <v>265</v>
      </c>
      <c r="G7" s="56">
        <v>0.84870999999999996</v>
      </c>
      <c r="H7" s="57">
        <v>3240</v>
      </c>
      <c r="I7" s="56">
        <v>10.3766</v>
      </c>
      <c r="J7" s="57">
        <v>6981</v>
      </c>
      <c r="K7" s="56">
        <v>22.358000000000001</v>
      </c>
      <c r="L7" s="57">
        <v>18010</v>
      </c>
      <c r="M7" s="56">
        <v>57.68</v>
      </c>
      <c r="N7" s="58">
        <v>49</v>
      </c>
      <c r="O7" s="56">
        <v>0.15690000000000001</v>
      </c>
      <c r="P7" s="59">
        <v>1682</v>
      </c>
      <c r="Q7" s="60">
        <v>5.3868999999999998</v>
      </c>
      <c r="R7" s="57">
        <v>20729</v>
      </c>
      <c r="S7" s="62">
        <v>66.388000000000005</v>
      </c>
      <c r="T7" s="61">
        <v>312</v>
      </c>
      <c r="U7" s="60">
        <v>0.99919999999999998</v>
      </c>
      <c r="V7" s="61">
        <v>1289</v>
      </c>
      <c r="W7" s="62">
        <v>4.1281999999999996</v>
      </c>
      <c r="X7" s="63">
        <v>96360</v>
      </c>
      <c r="Y7" s="64">
        <v>99.379000000000005</v>
      </c>
    </row>
    <row r="8" spans="1:25" s="19" customFormat="1" ht="15" customHeight="1" x14ac:dyDescent="0.2">
      <c r="A8" s="18" t="s">
        <v>15</v>
      </c>
      <c r="B8" s="20" t="s">
        <v>18</v>
      </c>
      <c r="C8" s="21">
        <f t="shared" ref="C8:C58" si="0">D8+F8+H8+J8+L8+N8+P8</f>
        <v>669</v>
      </c>
      <c r="D8" s="22">
        <v>0</v>
      </c>
      <c r="E8" s="23">
        <v>0</v>
      </c>
      <c r="F8" s="24">
        <v>2</v>
      </c>
      <c r="G8" s="23">
        <v>0.29894999999999999</v>
      </c>
      <c r="H8" s="30">
        <v>6</v>
      </c>
      <c r="I8" s="23">
        <v>0.89690000000000003</v>
      </c>
      <c r="J8" s="24">
        <v>376</v>
      </c>
      <c r="K8" s="23">
        <v>56.203000000000003</v>
      </c>
      <c r="L8" s="24">
        <v>274</v>
      </c>
      <c r="M8" s="23">
        <v>40.956699999999998</v>
      </c>
      <c r="N8" s="24">
        <v>0</v>
      </c>
      <c r="O8" s="23">
        <v>0</v>
      </c>
      <c r="P8" s="32">
        <v>11</v>
      </c>
      <c r="Q8" s="26">
        <v>1.6442000000000001</v>
      </c>
      <c r="R8" s="24">
        <v>255</v>
      </c>
      <c r="S8" s="27">
        <v>38.116599999999998</v>
      </c>
      <c r="T8" s="22">
        <v>0</v>
      </c>
      <c r="U8" s="26">
        <v>0</v>
      </c>
      <c r="V8" s="31">
        <v>0</v>
      </c>
      <c r="W8" s="27">
        <v>0</v>
      </c>
      <c r="X8" s="28">
        <v>1400</v>
      </c>
      <c r="Y8" s="29">
        <v>100</v>
      </c>
    </row>
    <row r="9" spans="1:25" s="19" customFormat="1" ht="15" customHeight="1" x14ac:dyDescent="0.2">
      <c r="A9" s="18" t="s">
        <v>15</v>
      </c>
      <c r="B9" s="65" t="s">
        <v>17</v>
      </c>
      <c r="C9" s="54">
        <f t="shared" si="0"/>
        <v>265</v>
      </c>
      <c r="D9" s="55">
        <v>52</v>
      </c>
      <c r="E9" s="56">
        <v>19.622599999999998</v>
      </c>
      <c r="F9" s="57">
        <v>2</v>
      </c>
      <c r="G9" s="56">
        <v>0.75471999999999995</v>
      </c>
      <c r="H9" s="57">
        <v>20</v>
      </c>
      <c r="I9" s="56">
        <v>7.5472000000000001</v>
      </c>
      <c r="J9" s="58">
        <v>20</v>
      </c>
      <c r="K9" s="56">
        <v>7.5469999999999997</v>
      </c>
      <c r="L9" s="58">
        <v>115</v>
      </c>
      <c r="M9" s="56">
        <v>43.3962</v>
      </c>
      <c r="N9" s="57">
        <v>3</v>
      </c>
      <c r="O9" s="56">
        <v>1.1321000000000001</v>
      </c>
      <c r="P9" s="66">
        <v>53</v>
      </c>
      <c r="Q9" s="60">
        <v>20</v>
      </c>
      <c r="R9" s="57">
        <v>244</v>
      </c>
      <c r="S9" s="62">
        <v>92.075500000000005</v>
      </c>
      <c r="T9" s="67">
        <v>0</v>
      </c>
      <c r="U9" s="60">
        <v>0</v>
      </c>
      <c r="V9" s="67">
        <v>5</v>
      </c>
      <c r="W9" s="62">
        <v>1.8868</v>
      </c>
      <c r="X9" s="63">
        <v>503</v>
      </c>
      <c r="Y9" s="64">
        <v>100</v>
      </c>
    </row>
    <row r="10" spans="1:25" s="19" customFormat="1" ht="15" customHeight="1" x14ac:dyDescent="0.2">
      <c r="A10" s="18" t="s">
        <v>15</v>
      </c>
      <c r="B10" s="20" t="s">
        <v>20</v>
      </c>
      <c r="C10" s="21">
        <f t="shared" si="0"/>
        <v>380</v>
      </c>
      <c r="D10" s="31">
        <v>26</v>
      </c>
      <c r="E10" s="23">
        <v>6.8421000000000003</v>
      </c>
      <c r="F10" s="24">
        <v>0</v>
      </c>
      <c r="G10" s="23">
        <v>0</v>
      </c>
      <c r="H10" s="30">
        <v>84</v>
      </c>
      <c r="I10" s="23">
        <v>22.1053</v>
      </c>
      <c r="J10" s="24">
        <v>52</v>
      </c>
      <c r="K10" s="23">
        <v>13.683999999999999</v>
      </c>
      <c r="L10" s="30">
        <v>197</v>
      </c>
      <c r="M10" s="23">
        <v>51.842100000000002</v>
      </c>
      <c r="N10" s="30">
        <v>0</v>
      </c>
      <c r="O10" s="23">
        <v>0</v>
      </c>
      <c r="P10" s="25">
        <v>21</v>
      </c>
      <c r="Q10" s="26">
        <v>5.5263</v>
      </c>
      <c r="R10" s="24">
        <v>303</v>
      </c>
      <c r="S10" s="27">
        <v>79.736800000000002</v>
      </c>
      <c r="T10" s="31">
        <v>2</v>
      </c>
      <c r="U10" s="26">
        <v>0.52629999999999999</v>
      </c>
      <c r="V10" s="31">
        <v>6</v>
      </c>
      <c r="W10" s="27">
        <v>1.5789</v>
      </c>
      <c r="X10" s="28">
        <v>1977</v>
      </c>
      <c r="Y10" s="29">
        <v>100</v>
      </c>
    </row>
    <row r="11" spans="1:25" s="19" customFormat="1" ht="15" customHeight="1" x14ac:dyDescent="0.2">
      <c r="A11" s="18" t="s">
        <v>15</v>
      </c>
      <c r="B11" s="65" t="s">
        <v>19</v>
      </c>
      <c r="C11" s="54">
        <f t="shared" si="0"/>
        <v>234</v>
      </c>
      <c r="D11" s="55">
        <v>2</v>
      </c>
      <c r="E11" s="56">
        <v>0.85470000000000002</v>
      </c>
      <c r="F11" s="58">
        <v>2</v>
      </c>
      <c r="G11" s="56">
        <v>0.85470000000000002</v>
      </c>
      <c r="H11" s="57">
        <v>38</v>
      </c>
      <c r="I11" s="56">
        <v>16.2393</v>
      </c>
      <c r="J11" s="57">
        <v>10</v>
      </c>
      <c r="K11" s="56">
        <v>4.274</v>
      </c>
      <c r="L11" s="57">
        <v>154</v>
      </c>
      <c r="M11" s="56">
        <v>65.811999999999998</v>
      </c>
      <c r="N11" s="57">
        <v>27</v>
      </c>
      <c r="O11" s="56">
        <v>11.538500000000001</v>
      </c>
      <c r="P11" s="66">
        <v>1</v>
      </c>
      <c r="Q11" s="60">
        <v>0.4274</v>
      </c>
      <c r="R11" s="57">
        <v>51</v>
      </c>
      <c r="S11" s="62">
        <v>21.794899999999998</v>
      </c>
      <c r="T11" s="67">
        <v>21</v>
      </c>
      <c r="U11" s="60">
        <v>8.9743999999999993</v>
      </c>
      <c r="V11" s="55">
        <v>74</v>
      </c>
      <c r="W11" s="62">
        <v>31.623899999999999</v>
      </c>
      <c r="X11" s="63">
        <v>1092</v>
      </c>
      <c r="Y11" s="64">
        <v>100</v>
      </c>
    </row>
    <row r="12" spans="1:25" s="19" customFormat="1" ht="15" customHeight="1" x14ac:dyDescent="0.2">
      <c r="A12" s="18" t="s">
        <v>15</v>
      </c>
      <c r="B12" s="20" t="s">
        <v>21</v>
      </c>
      <c r="C12" s="21">
        <f t="shared" si="0"/>
        <v>402</v>
      </c>
      <c r="D12" s="22">
        <v>3</v>
      </c>
      <c r="E12" s="23">
        <v>0.74629999999999996</v>
      </c>
      <c r="F12" s="30">
        <v>10</v>
      </c>
      <c r="G12" s="23">
        <v>2.4875600000000002</v>
      </c>
      <c r="H12" s="24">
        <v>180</v>
      </c>
      <c r="I12" s="23">
        <v>44.7761</v>
      </c>
      <c r="J12" s="24">
        <v>101</v>
      </c>
      <c r="K12" s="23">
        <v>25.123999999999999</v>
      </c>
      <c r="L12" s="24">
        <v>89</v>
      </c>
      <c r="M12" s="23">
        <v>22.139299999999999</v>
      </c>
      <c r="N12" s="30">
        <v>2</v>
      </c>
      <c r="O12" s="23">
        <v>0.4975</v>
      </c>
      <c r="P12" s="32">
        <v>17</v>
      </c>
      <c r="Q12" s="26">
        <v>4.2289000000000003</v>
      </c>
      <c r="R12" s="24">
        <v>194</v>
      </c>
      <c r="S12" s="27">
        <v>48.258699999999997</v>
      </c>
      <c r="T12" s="31">
        <v>9</v>
      </c>
      <c r="U12" s="26">
        <v>2.2387999999999999</v>
      </c>
      <c r="V12" s="22">
        <v>36</v>
      </c>
      <c r="W12" s="27">
        <v>8.9551999999999996</v>
      </c>
      <c r="X12" s="28">
        <v>10138</v>
      </c>
      <c r="Y12" s="29">
        <v>100</v>
      </c>
    </row>
    <row r="13" spans="1:25" s="19" customFormat="1" ht="15" customHeight="1" x14ac:dyDescent="0.2">
      <c r="A13" s="18" t="s">
        <v>15</v>
      </c>
      <c r="B13" s="65" t="s">
        <v>22</v>
      </c>
      <c r="C13" s="54">
        <f t="shared" si="0"/>
        <v>238</v>
      </c>
      <c r="D13" s="55">
        <v>1</v>
      </c>
      <c r="E13" s="56">
        <v>0.42020000000000002</v>
      </c>
      <c r="F13" s="58">
        <v>3</v>
      </c>
      <c r="G13" s="56">
        <v>1.2605</v>
      </c>
      <c r="H13" s="57">
        <v>49</v>
      </c>
      <c r="I13" s="56">
        <v>20.588200000000001</v>
      </c>
      <c r="J13" s="58">
        <v>41</v>
      </c>
      <c r="K13" s="56">
        <v>17.227</v>
      </c>
      <c r="L13" s="57">
        <v>130</v>
      </c>
      <c r="M13" s="56">
        <v>54.6218</v>
      </c>
      <c r="N13" s="57">
        <v>0</v>
      </c>
      <c r="O13" s="56">
        <v>0</v>
      </c>
      <c r="P13" s="59">
        <v>14</v>
      </c>
      <c r="Q13" s="60">
        <v>5.8823999999999996</v>
      </c>
      <c r="R13" s="57">
        <v>172</v>
      </c>
      <c r="S13" s="62">
        <v>72.268900000000002</v>
      </c>
      <c r="T13" s="55">
        <v>1</v>
      </c>
      <c r="U13" s="60">
        <v>0.42020000000000002</v>
      </c>
      <c r="V13" s="67">
        <v>5</v>
      </c>
      <c r="W13" s="62">
        <v>2.1008</v>
      </c>
      <c r="X13" s="63">
        <v>1868</v>
      </c>
      <c r="Y13" s="64">
        <v>91.328000000000003</v>
      </c>
    </row>
    <row r="14" spans="1:25" s="19" customFormat="1" ht="15" customHeight="1" x14ac:dyDescent="0.2">
      <c r="A14" s="18" t="s">
        <v>15</v>
      </c>
      <c r="B14" s="20" t="s">
        <v>23</v>
      </c>
      <c r="C14" s="33">
        <f t="shared" si="0"/>
        <v>1050</v>
      </c>
      <c r="D14" s="22">
        <v>3</v>
      </c>
      <c r="E14" s="23">
        <v>0.28570000000000001</v>
      </c>
      <c r="F14" s="24">
        <v>9</v>
      </c>
      <c r="G14" s="23">
        <v>0.85714000000000001</v>
      </c>
      <c r="H14" s="30">
        <v>265</v>
      </c>
      <c r="I14" s="23">
        <v>25.238099999999999</v>
      </c>
      <c r="J14" s="30">
        <v>264</v>
      </c>
      <c r="K14" s="23">
        <v>25.143000000000001</v>
      </c>
      <c r="L14" s="30">
        <v>464</v>
      </c>
      <c r="M14" s="23">
        <v>44.1905</v>
      </c>
      <c r="N14" s="24">
        <v>0</v>
      </c>
      <c r="O14" s="23">
        <v>0</v>
      </c>
      <c r="P14" s="25">
        <v>45</v>
      </c>
      <c r="Q14" s="26">
        <v>4.2857000000000003</v>
      </c>
      <c r="R14" s="24">
        <v>922</v>
      </c>
      <c r="S14" s="27">
        <v>87.8095</v>
      </c>
      <c r="T14" s="31">
        <v>13</v>
      </c>
      <c r="U14" s="26">
        <v>1.2381</v>
      </c>
      <c r="V14" s="22">
        <v>24</v>
      </c>
      <c r="W14" s="27">
        <v>2.2856999999999998</v>
      </c>
      <c r="X14" s="28">
        <v>1238</v>
      </c>
      <c r="Y14" s="29">
        <v>100</v>
      </c>
    </row>
    <row r="15" spans="1:25" s="19" customFormat="1" ht="15" customHeight="1" x14ac:dyDescent="0.2">
      <c r="A15" s="18" t="s">
        <v>15</v>
      </c>
      <c r="B15" s="65" t="s">
        <v>25</v>
      </c>
      <c r="C15" s="68">
        <f t="shared" si="0"/>
        <v>2</v>
      </c>
      <c r="D15" s="55">
        <v>0</v>
      </c>
      <c r="E15" s="56">
        <v>0</v>
      </c>
      <c r="F15" s="57">
        <v>0</v>
      </c>
      <c r="G15" s="56">
        <v>0</v>
      </c>
      <c r="H15" s="57">
        <v>0</v>
      </c>
      <c r="I15" s="56">
        <v>0</v>
      </c>
      <c r="J15" s="58">
        <v>2</v>
      </c>
      <c r="K15" s="56">
        <v>100</v>
      </c>
      <c r="L15" s="57">
        <v>0</v>
      </c>
      <c r="M15" s="56">
        <v>0</v>
      </c>
      <c r="N15" s="58">
        <v>0</v>
      </c>
      <c r="O15" s="56">
        <v>0</v>
      </c>
      <c r="P15" s="59">
        <v>0</v>
      </c>
      <c r="Q15" s="60">
        <v>0</v>
      </c>
      <c r="R15" s="57">
        <v>1</v>
      </c>
      <c r="S15" s="62">
        <v>50</v>
      </c>
      <c r="T15" s="67">
        <v>1</v>
      </c>
      <c r="U15" s="60">
        <v>50</v>
      </c>
      <c r="V15" s="55">
        <v>0</v>
      </c>
      <c r="W15" s="62">
        <v>0</v>
      </c>
      <c r="X15" s="63">
        <v>235</v>
      </c>
      <c r="Y15" s="64">
        <v>100</v>
      </c>
    </row>
    <row r="16" spans="1:25" s="19" customFormat="1" ht="15" customHeight="1" x14ac:dyDescent="0.2">
      <c r="A16" s="18" t="s">
        <v>15</v>
      </c>
      <c r="B16" s="20" t="s">
        <v>24</v>
      </c>
      <c r="C16" s="33">
        <f t="shared" si="0"/>
        <v>109</v>
      </c>
      <c r="D16" s="31">
        <v>0</v>
      </c>
      <c r="E16" s="23">
        <v>0</v>
      </c>
      <c r="F16" s="30">
        <v>0</v>
      </c>
      <c r="G16" s="23">
        <v>0</v>
      </c>
      <c r="H16" s="24">
        <v>3</v>
      </c>
      <c r="I16" s="23">
        <v>2.7523</v>
      </c>
      <c r="J16" s="30">
        <v>105</v>
      </c>
      <c r="K16" s="23">
        <v>96.33</v>
      </c>
      <c r="L16" s="24">
        <v>0</v>
      </c>
      <c r="M16" s="23">
        <v>0</v>
      </c>
      <c r="N16" s="30">
        <v>0</v>
      </c>
      <c r="O16" s="23">
        <v>0</v>
      </c>
      <c r="P16" s="25">
        <v>1</v>
      </c>
      <c r="Q16" s="26">
        <v>0.91739999999999999</v>
      </c>
      <c r="R16" s="24">
        <v>69</v>
      </c>
      <c r="S16" s="27">
        <v>63.302799999999998</v>
      </c>
      <c r="T16" s="22">
        <v>2</v>
      </c>
      <c r="U16" s="26">
        <v>1.8349</v>
      </c>
      <c r="V16" s="22">
        <v>1</v>
      </c>
      <c r="W16" s="27">
        <v>0.91739999999999999</v>
      </c>
      <c r="X16" s="28">
        <v>221</v>
      </c>
      <c r="Y16" s="29">
        <v>100</v>
      </c>
    </row>
    <row r="17" spans="1:25" s="19" customFormat="1" ht="15" customHeight="1" x14ac:dyDescent="0.2">
      <c r="A17" s="18" t="s">
        <v>15</v>
      </c>
      <c r="B17" s="65" t="s">
        <v>26</v>
      </c>
      <c r="C17" s="54">
        <f t="shared" si="0"/>
        <v>369</v>
      </c>
      <c r="D17" s="55">
        <v>1</v>
      </c>
      <c r="E17" s="56">
        <v>0.27100000000000002</v>
      </c>
      <c r="F17" s="58">
        <v>2</v>
      </c>
      <c r="G17" s="56">
        <v>0.54200999999999999</v>
      </c>
      <c r="H17" s="57">
        <v>32</v>
      </c>
      <c r="I17" s="56">
        <v>8.6721000000000004</v>
      </c>
      <c r="J17" s="58">
        <v>151</v>
      </c>
      <c r="K17" s="56">
        <v>40.920999999999999</v>
      </c>
      <c r="L17" s="58">
        <v>162</v>
      </c>
      <c r="M17" s="56">
        <v>43.9024</v>
      </c>
      <c r="N17" s="58">
        <v>0</v>
      </c>
      <c r="O17" s="56">
        <v>0</v>
      </c>
      <c r="P17" s="66">
        <v>21</v>
      </c>
      <c r="Q17" s="60">
        <v>5.6910999999999996</v>
      </c>
      <c r="R17" s="57">
        <v>166</v>
      </c>
      <c r="S17" s="62">
        <v>44.986400000000003</v>
      </c>
      <c r="T17" s="55">
        <v>14</v>
      </c>
      <c r="U17" s="60">
        <v>3.794</v>
      </c>
      <c r="V17" s="55">
        <v>5</v>
      </c>
      <c r="W17" s="62">
        <v>1.355</v>
      </c>
      <c r="X17" s="63">
        <v>3952</v>
      </c>
      <c r="Y17" s="64">
        <v>100</v>
      </c>
    </row>
    <row r="18" spans="1:25" s="19" customFormat="1" ht="15" customHeight="1" x14ac:dyDescent="0.2">
      <c r="A18" s="18" t="s">
        <v>15</v>
      </c>
      <c r="B18" s="20" t="s">
        <v>27</v>
      </c>
      <c r="C18" s="21">
        <f t="shared" si="0"/>
        <v>245</v>
      </c>
      <c r="D18" s="31">
        <v>0</v>
      </c>
      <c r="E18" s="23">
        <v>0</v>
      </c>
      <c r="F18" s="24">
        <v>0</v>
      </c>
      <c r="G18" s="23">
        <v>0</v>
      </c>
      <c r="H18" s="24">
        <v>6</v>
      </c>
      <c r="I18" s="23">
        <v>2.4489999999999998</v>
      </c>
      <c r="J18" s="24">
        <v>197</v>
      </c>
      <c r="K18" s="23">
        <v>80.408000000000001</v>
      </c>
      <c r="L18" s="24">
        <v>37</v>
      </c>
      <c r="M18" s="23">
        <v>15.102</v>
      </c>
      <c r="N18" s="24">
        <v>0</v>
      </c>
      <c r="O18" s="23">
        <v>0</v>
      </c>
      <c r="P18" s="25">
        <v>5</v>
      </c>
      <c r="Q18" s="26">
        <v>2.0407999999999999</v>
      </c>
      <c r="R18" s="24">
        <v>73</v>
      </c>
      <c r="S18" s="27">
        <v>29.7959</v>
      </c>
      <c r="T18" s="31">
        <v>0</v>
      </c>
      <c r="U18" s="26">
        <v>0</v>
      </c>
      <c r="V18" s="22">
        <v>1</v>
      </c>
      <c r="W18" s="27">
        <v>0.40820000000000001</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364</v>
      </c>
      <c r="D20" s="31">
        <v>6</v>
      </c>
      <c r="E20" s="23">
        <v>1.6484000000000001</v>
      </c>
      <c r="F20" s="30">
        <v>1</v>
      </c>
      <c r="G20" s="23">
        <v>0.27472999999999997</v>
      </c>
      <c r="H20" s="24">
        <v>125</v>
      </c>
      <c r="I20" s="23">
        <v>34.340699999999998</v>
      </c>
      <c r="J20" s="30">
        <v>4</v>
      </c>
      <c r="K20" s="23">
        <v>1.099</v>
      </c>
      <c r="L20" s="30">
        <v>220</v>
      </c>
      <c r="M20" s="23">
        <v>60.439599999999999</v>
      </c>
      <c r="N20" s="30">
        <v>0</v>
      </c>
      <c r="O20" s="23">
        <v>0</v>
      </c>
      <c r="P20" s="25">
        <v>8</v>
      </c>
      <c r="Q20" s="26">
        <v>2.1978</v>
      </c>
      <c r="R20" s="24">
        <v>66</v>
      </c>
      <c r="S20" s="27">
        <v>18.131900000000002</v>
      </c>
      <c r="T20" s="31">
        <v>25</v>
      </c>
      <c r="U20" s="26">
        <v>6.8681000000000001</v>
      </c>
      <c r="V20" s="22">
        <v>89</v>
      </c>
      <c r="W20" s="27">
        <v>24.450500000000002</v>
      </c>
      <c r="X20" s="28">
        <v>720</v>
      </c>
      <c r="Y20" s="29">
        <v>100</v>
      </c>
    </row>
    <row r="21" spans="1:25" s="19" customFormat="1" ht="15" customHeight="1" x14ac:dyDescent="0.2">
      <c r="A21" s="18" t="s">
        <v>15</v>
      </c>
      <c r="B21" s="65" t="s">
        <v>31</v>
      </c>
      <c r="C21" s="54">
        <f t="shared" si="0"/>
        <v>1902</v>
      </c>
      <c r="D21" s="67">
        <v>6</v>
      </c>
      <c r="E21" s="56">
        <v>0.3155</v>
      </c>
      <c r="F21" s="57">
        <v>19</v>
      </c>
      <c r="G21" s="56">
        <v>0.99895</v>
      </c>
      <c r="H21" s="58">
        <v>213</v>
      </c>
      <c r="I21" s="56">
        <v>11.198700000000001</v>
      </c>
      <c r="J21" s="57">
        <v>408</v>
      </c>
      <c r="K21" s="56">
        <v>21.451000000000001</v>
      </c>
      <c r="L21" s="57">
        <v>1178</v>
      </c>
      <c r="M21" s="56">
        <v>61.934800000000003</v>
      </c>
      <c r="N21" s="57">
        <v>1</v>
      </c>
      <c r="O21" s="56">
        <v>5.2600000000000001E-2</v>
      </c>
      <c r="P21" s="66">
        <v>77</v>
      </c>
      <c r="Q21" s="60">
        <v>4.0484</v>
      </c>
      <c r="R21" s="57">
        <v>1373</v>
      </c>
      <c r="S21" s="62">
        <v>72.187200000000004</v>
      </c>
      <c r="T21" s="55">
        <v>16</v>
      </c>
      <c r="U21" s="60">
        <v>0.84119999999999995</v>
      </c>
      <c r="V21" s="67">
        <v>67</v>
      </c>
      <c r="W21" s="62">
        <v>3.5226000000000002</v>
      </c>
      <c r="X21" s="63">
        <v>4081</v>
      </c>
      <c r="Y21" s="64">
        <v>99.706000000000003</v>
      </c>
    </row>
    <row r="22" spans="1:25" s="19" customFormat="1" ht="15" customHeight="1" x14ac:dyDescent="0.2">
      <c r="A22" s="18" t="s">
        <v>15</v>
      </c>
      <c r="B22" s="20" t="s">
        <v>32</v>
      </c>
      <c r="C22" s="21">
        <f t="shared" si="0"/>
        <v>1933</v>
      </c>
      <c r="D22" s="22">
        <v>1</v>
      </c>
      <c r="E22" s="23">
        <v>5.1700000000000003E-2</v>
      </c>
      <c r="F22" s="30">
        <v>3</v>
      </c>
      <c r="G22" s="23">
        <v>0.1552</v>
      </c>
      <c r="H22" s="30">
        <v>85</v>
      </c>
      <c r="I22" s="23">
        <v>4.3973000000000004</v>
      </c>
      <c r="J22" s="24">
        <v>323</v>
      </c>
      <c r="K22" s="23">
        <v>16.71</v>
      </c>
      <c r="L22" s="24">
        <v>1372</v>
      </c>
      <c r="M22" s="23">
        <v>70.977800000000002</v>
      </c>
      <c r="N22" s="24">
        <v>0</v>
      </c>
      <c r="O22" s="23">
        <v>0</v>
      </c>
      <c r="P22" s="32">
        <v>149</v>
      </c>
      <c r="Q22" s="26">
        <v>7.7081999999999997</v>
      </c>
      <c r="R22" s="24">
        <v>1274</v>
      </c>
      <c r="S22" s="27">
        <v>65.907899999999998</v>
      </c>
      <c r="T22" s="31">
        <v>16</v>
      </c>
      <c r="U22" s="26">
        <v>0.82769999999999999</v>
      </c>
      <c r="V22" s="31">
        <v>24</v>
      </c>
      <c r="W22" s="27">
        <v>1.2416</v>
      </c>
      <c r="X22" s="28">
        <v>1879</v>
      </c>
      <c r="Y22" s="29">
        <v>100</v>
      </c>
    </row>
    <row r="23" spans="1:25" s="19" customFormat="1" ht="15" customHeight="1" x14ac:dyDescent="0.2">
      <c r="A23" s="18" t="s">
        <v>15</v>
      </c>
      <c r="B23" s="65" t="s">
        <v>29</v>
      </c>
      <c r="C23" s="54">
        <f t="shared" si="0"/>
        <v>3320</v>
      </c>
      <c r="D23" s="55">
        <v>13</v>
      </c>
      <c r="E23" s="56">
        <v>0.3916</v>
      </c>
      <c r="F23" s="57">
        <v>72</v>
      </c>
      <c r="G23" s="56">
        <v>2.1686700000000001</v>
      </c>
      <c r="H23" s="57">
        <v>166</v>
      </c>
      <c r="I23" s="56">
        <v>5</v>
      </c>
      <c r="J23" s="57">
        <v>504</v>
      </c>
      <c r="K23" s="56">
        <v>15.180999999999999</v>
      </c>
      <c r="L23" s="57">
        <v>2307</v>
      </c>
      <c r="M23" s="56">
        <v>69.488</v>
      </c>
      <c r="N23" s="57">
        <v>1</v>
      </c>
      <c r="O23" s="56">
        <v>3.0099999999999998E-2</v>
      </c>
      <c r="P23" s="66">
        <v>257</v>
      </c>
      <c r="Q23" s="60">
        <v>7.7409999999999997</v>
      </c>
      <c r="R23" s="57">
        <v>2813</v>
      </c>
      <c r="S23" s="62">
        <v>84.728899999999996</v>
      </c>
      <c r="T23" s="67">
        <v>10</v>
      </c>
      <c r="U23" s="60">
        <v>0.30120000000000002</v>
      </c>
      <c r="V23" s="55">
        <v>156</v>
      </c>
      <c r="W23" s="62">
        <v>4.6988000000000003</v>
      </c>
      <c r="X23" s="63">
        <v>1365</v>
      </c>
      <c r="Y23" s="64">
        <v>100</v>
      </c>
    </row>
    <row r="24" spans="1:25" s="19" customFormat="1" ht="15" customHeight="1" x14ac:dyDescent="0.2">
      <c r="A24" s="18" t="s">
        <v>15</v>
      </c>
      <c r="B24" s="20" t="s">
        <v>33</v>
      </c>
      <c r="C24" s="21">
        <f t="shared" si="0"/>
        <v>869</v>
      </c>
      <c r="D24" s="31">
        <v>5</v>
      </c>
      <c r="E24" s="23">
        <v>0.57540000000000002</v>
      </c>
      <c r="F24" s="24">
        <v>2</v>
      </c>
      <c r="G24" s="23">
        <v>0.23014999999999999</v>
      </c>
      <c r="H24" s="30">
        <v>101</v>
      </c>
      <c r="I24" s="23">
        <v>11.6226</v>
      </c>
      <c r="J24" s="24">
        <v>104</v>
      </c>
      <c r="K24" s="23">
        <v>11.968</v>
      </c>
      <c r="L24" s="24">
        <v>562</v>
      </c>
      <c r="M24" s="23">
        <v>64.671999999999997</v>
      </c>
      <c r="N24" s="24">
        <v>2</v>
      </c>
      <c r="O24" s="23">
        <v>0.2301</v>
      </c>
      <c r="P24" s="32">
        <v>93</v>
      </c>
      <c r="Q24" s="26">
        <v>10.702</v>
      </c>
      <c r="R24" s="24">
        <v>567</v>
      </c>
      <c r="S24" s="27">
        <v>65.247399999999999</v>
      </c>
      <c r="T24" s="31">
        <v>5</v>
      </c>
      <c r="U24" s="26">
        <v>0.57540000000000002</v>
      </c>
      <c r="V24" s="22">
        <v>22</v>
      </c>
      <c r="W24" s="27">
        <v>2.5316000000000001</v>
      </c>
      <c r="X24" s="28">
        <v>1356</v>
      </c>
      <c r="Y24" s="29">
        <v>100</v>
      </c>
    </row>
    <row r="25" spans="1:25" s="19" customFormat="1" ht="15" customHeight="1" x14ac:dyDescent="0.2">
      <c r="A25" s="18" t="s">
        <v>15</v>
      </c>
      <c r="B25" s="65" t="s">
        <v>34</v>
      </c>
      <c r="C25" s="68">
        <f t="shared" si="0"/>
        <v>279</v>
      </c>
      <c r="D25" s="55">
        <v>1</v>
      </c>
      <c r="E25" s="56">
        <v>0.3584</v>
      </c>
      <c r="F25" s="57">
        <v>2</v>
      </c>
      <c r="G25" s="56">
        <v>0.71684999999999999</v>
      </c>
      <c r="H25" s="57">
        <v>8</v>
      </c>
      <c r="I25" s="56">
        <v>2.8673999999999999</v>
      </c>
      <c r="J25" s="57">
        <v>93</v>
      </c>
      <c r="K25" s="56">
        <v>33.332999999999998</v>
      </c>
      <c r="L25" s="58">
        <v>156</v>
      </c>
      <c r="M25" s="56">
        <v>55.914000000000001</v>
      </c>
      <c r="N25" s="57">
        <v>0</v>
      </c>
      <c r="O25" s="56">
        <v>0</v>
      </c>
      <c r="P25" s="66">
        <v>19</v>
      </c>
      <c r="Q25" s="60">
        <v>6.81</v>
      </c>
      <c r="R25" s="57">
        <v>234</v>
      </c>
      <c r="S25" s="62">
        <v>83.870999999999995</v>
      </c>
      <c r="T25" s="55">
        <v>3</v>
      </c>
      <c r="U25" s="60">
        <v>1.0752999999999999</v>
      </c>
      <c r="V25" s="55">
        <v>4</v>
      </c>
      <c r="W25" s="62">
        <v>1.4337</v>
      </c>
      <c r="X25" s="63">
        <v>1407</v>
      </c>
      <c r="Y25" s="64">
        <v>100</v>
      </c>
    </row>
    <row r="26" spans="1:25" s="19" customFormat="1" ht="15" customHeight="1" x14ac:dyDescent="0.2">
      <c r="A26" s="18" t="s">
        <v>15</v>
      </c>
      <c r="B26" s="20" t="s">
        <v>35</v>
      </c>
      <c r="C26" s="21">
        <f t="shared" si="0"/>
        <v>424</v>
      </c>
      <c r="D26" s="22">
        <v>0</v>
      </c>
      <c r="E26" s="23">
        <v>0</v>
      </c>
      <c r="F26" s="30">
        <v>3</v>
      </c>
      <c r="G26" s="23">
        <v>0.70755000000000001</v>
      </c>
      <c r="H26" s="30">
        <v>26</v>
      </c>
      <c r="I26" s="23">
        <v>6.1321000000000003</v>
      </c>
      <c r="J26" s="24">
        <v>252</v>
      </c>
      <c r="K26" s="23">
        <v>59.433999999999997</v>
      </c>
      <c r="L26" s="24">
        <v>127</v>
      </c>
      <c r="M26" s="23">
        <v>29.9528</v>
      </c>
      <c r="N26" s="30">
        <v>0</v>
      </c>
      <c r="O26" s="23">
        <v>0</v>
      </c>
      <c r="P26" s="32">
        <v>16</v>
      </c>
      <c r="Q26" s="26">
        <v>3.7736000000000001</v>
      </c>
      <c r="R26" s="24">
        <v>109</v>
      </c>
      <c r="S26" s="27">
        <v>25.7075</v>
      </c>
      <c r="T26" s="22">
        <v>8</v>
      </c>
      <c r="U26" s="26">
        <v>1.8868</v>
      </c>
      <c r="V26" s="22">
        <v>41</v>
      </c>
      <c r="W26" s="27">
        <v>9.6698000000000004</v>
      </c>
      <c r="X26" s="28">
        <v>1367</v>
      </c>
      <c r="Y26" s="29">
        <v>100</v>
      </c>
    </row>
    <row r="27" spans="1:25" s="19" customFormat="1" ht="15" customHeight="1" x14ac:dyDescent="0.2">
      <c r="A27" s="18" t="s">
        <v>15</v>
      </c>
      <c r="B27" s="65" t="s">
        <v>38</v>
      </c>
      <c r="C27" s="68">
        <f t="shared" si="0"/>
        <v>643</v>
      </c>
      <c r="D27" s="67">
        <v>2</v>
      </c>
      <c r="E27" s="56">
        <v>0.311</v>
      </c>
      <c r="F27" s="57">
        <v>3</v>
      </c>
      <c r="G27" s="56">
        <v>0.46655999999999997</v>
      </c>
      <c r="H27" s="57">
        <v>10</v>
      </c>
      <c r="I27" s="56">
        <v>1.5551999999999999</v>
      </c>
      <c r="J27" s="57">
        <v>32</v>
      </c>
      <c r="K27" s="56">
        <v>4.9770000000000003</v>
      </c>
      <c r="L27" s="58">
        <v>588</v>
      </c>
      <c r="M27" s="56">
        <v>91.446299999999994</v>
      </c>
      <c r="N27" s="57">
        <v>0</v>
      </c>
      <c r="O27" s="56">
        <v>0</v>
      </c>
      <c r="P27" s="66">
        <v>8</v>
      </c>
      <c r="Q27" s="60">
        <v>1.2442</v>
      </c>
      <c r="R27" s="57">
        <v>512</v>
      </c>
      <c r="S27" s="62">
        <v>79.6267</v>
      </c>
      <c r="T27" s="67">
        <v>10</v>
      </c>
      <c r="U27" s="60">
        <v>1.5551999999999999</v>
      </c>
      <c r="V27" s="55">
        <v>16</v>
      </c>
      <c r="W27" s="62">
        <v>2.4883000000000002</v>
      </c>
      <c r="X27" s="63">
        <v>589</v>
      </c>
      <c r="Y27" s="64">
        <v>100</v>
      </c>
    </row>
    <row r="28" spans="1:25" s="19" customFormat="1" ht="15" customHeight="1" x14ac:dyDescent="0.2">
      <c r="A28" s="18" t="s">
        <v>15</v>
      </c>
      <c r="B28" s="20" t="s">
        <v>37</v>
      </c>
      <c r="C28" s="33">
        <f t="shared" si="0"/>
        <v>566</v>
      </c>
      <c r="D28" s="31">
        <v>0</v>
      </c>
      <c r="E28" s="23">
        <v>0</v>
      </c>
      <c r="F28" s="24">
        <v>8</v>
      </c>
      <c r="G28" s="23">
        <v>1.41343</v>
      </c>
      <c r="H28" s="24">
        <v>35</v>
      </c>
      <c r="I28" s="23">
        <v>6.1837</v>
      </c>
      <c r="J28" s="24">
        <v>229</v>
      </c>
      <c r="K28" s="23">
        <v>40.459000000000003</v>
      </c>
      <c r="L28" s="30">
        <v>264</v>
      </c>
      <c r="M28" s="23">
        <v>46.643099999999997</v>
      </c>
      <c r="N28" s="24">
        <v>0</v>
      </c>
      <c r="O28" s="23">
        <v>0</v>
      </c>
      <c r="P28" s="25">
        <v>30</v>
      </c>
      <c r="Q28" s="26">
        <v>5.3003999999999998</v>
      </c>
      <c r="R28" s="24">
        <v>491</v>
      </c>
      <c r="S28" s="27">
        <v>86.749099999999999</v>
      </c>
      <c r="T28" s="22">
        <v>4</v>
      </c>
      <c r="U28" s="26">
        <v>0.70669999999999999</v>
      </c>
      <c r="V28" s="31">
        <v>16</v>
      </c>
      <c r="W28" s="27">
        <v>2.8269000000000002</v>
      </c>
      <c r="X28" s="28">
        <v>1434</v>
      </c>
      <c r="Y28" s="29">
        <v>85.774000000000001</v>
      </c>
    </row>
    <row r="29" spans="1:25" s="19" customFormat="1" ht="15" customHeight="1" x14ac:dyDescent="0.2">
      <c r="A29" s="18" t="s">
        <v>15</v>
      </c>
      <c r="B29" s="65" t="s">
        <v>36</v>
      </c>
      <c r="C29" s="54">
        <f t="shared" si="0"/>
        <v>92</v>
      </c>
      <c r="D29" s="55">
        <v>0</v>
      </c>
      <c r="E29" s="56">
        <v>0</v>
      </c>
      <c r="F29" s="57">
        <v>0</v>
      </c>
      <c r="G29" s="56">
        <v>0</v>
      </c>
      <c r="H29" s="58">
        <v>18</v>
      </c>
      <c r="I29" s="56">
        <v>19.565200000000001</v>
      </c>
      <c r="J29" s="57">
        <v>26</v>
      </c>
      <c r="K29" s="56">
        <v>28.260999999999999</v>
      </c>
      <c r="L29" s="58">
        <v>43</v>
      </c>
      <c r="M29" s="56">
        <v>46.739100000000001</v>
      </c>
      <c r="N29" s="57">
        <v>0</v>
      </c>
      <c r="O29" s="56">
        <v>0</v>
      </c>
      <c r="P29" s="66">
        <v>5</v>
      </c>
      <c r="Q29" s="60">
        <v>5.4348000000000001</v>
      </c>
      <c r="R29" s="57">
        <v>73</v>
      </c>
      <c r="S29" s="62">
        <v>79.347800000000007</v>
      </c>
      <c r="T29" s="55">
        <v>1</v>
      </c>
      <c r="U29" s="60">
        <v>1.087</v>
      </c>
      <c r="V29" s="55">
        <v>1</v>
      </c>
      <c r="W29" s="62">
        <v>1.087</v>
      </c>
      <c r="X29" s="63">
        <v>1873</v>
      </c>
      <c r="Y29" s="64">
        <v>100</v>
      </c>
    </row>
    <row r="30" spans="1:25" s="19" customFormat="1" ht="15" customHeight="1" x14ac:dyDescent="0.2">
      <c r="A30" s="18" t="s">
        <v>15</v>
      </c>
      <c r="B30" s="20" t="s">
        <v>39</v>
      </c>
      <c r="C30" s="21">
        <f t="shared" si="0"/>
        <v>1574</v>
      </c>
      <c r="D30" s="31">
        <v>22</v>
      </c>
      <c r="E30" s="23">
        <v>1.3976999999999999</v>
      </c>
      <c r="F30" s="30">
        <v>11</v>
      </c>
      <c r="G30" s="23">
        <v>0.69886000000000004</v>
      </c>
      <c r="H30" s="24">
        <v>44</v>
      </c>
      <c r="I30" s="23">
        <v>2.7953999999999999</v>
      </c>
      <c r="J30" s="24">
        <v>223</v>
      </c>
      <c r="K30" s="23">
        <v>14.167999999999999</v>
      </c>
      <c r="L30" s="24">
        <v>1229</v>
      </c>
      <c r="M30" s="23">
        <v>78.081299999999999</v>
      </c>
      <c r="N30" s="24">
        <v>0</v>
      </c>
      <c r="O30" s="23">
        <v>0</v>
      </c>
      <c r="P30" s="25">
        <v>45</v>
      </c>
      <c r="Q30" s="26">
        <v>2.859</v>
      </c>
      <c r="R30" s="24">
        <v>1159</v>
      </c>
      <c r="S30" s="27">
        <v>73.634100000000004</v>
      </c>
      <c r="T30" s="22">
        <v>4</v>
      </c>
      <c r="U30" s="26">
        <v>0.25409999999999999</v>
      </c>
      <c r="V30" s="31">
        <v>7</v>
      </c>
      <c r="W30" s="27">
        <v>0.44469999999999998</v>
      </c>
      <c r="X30" s="28">
        <v>3616</v>
      </c>
      <c r="Y30" s="29">
        <v>99.971999999999994</v>
      </c>
    </row>
    <row r="31" spans="1:25" s="19" customFormat="1" ht="15" customHeight="1" x14ac:dyDescent="0.2">
      <c r="A31" s="18" t="s">
        <v>15</v>
      </c>
      <c r="B31" s="65" t="s">
        <v>40</v>
      </c>
      <c r="C31" s="68">
        <f t="shared" si="0"/>
        <v>742</v>
      </c>
      <c r="D31" s="55">
        <v>14</v>
      </c>
      <c r="E31" s="56">
        <v>1.8868</v>
      </c>
      <c r="F31" s="58">
        <v>5</v>
      </c>
      <c r="G31" s="56">
        <v>0.67384999999999995</v>
      </c>
      <c r="H31" s="57">
        <v>41</v>
      </c>
      <c r="I31" s="56">
        <v>5.5255999999999998</v>
      </c>
      <c r="J31" s="58">
        <v>132</v>
      </c>
      <c r="K31" s="56">
        <v>17.79</v>
      </c>
      <c r="L31" s="57">
        <v>516</v>
      </c>
      <c r="M31" s="56">
        <v>69.541799999999995</v>
      </c>
      <c r="N31" s="57">
        <v>0</v>
      </c>
      <c r="O31" s="56">
        <v>0</v>
      </c>
      <c r="P31" s="59">
        <v>34</v>
      </c>
      <c r="Q31" s="60">
        <v>4.5822000000000003</v>
      </c>
      <c r="R31" s="57">
        <v>619</v>
      </c>
      <c r="S31" s="62">
        <v>83.423199999999994</v>
      </c>
      <c r="T31" s="55">
        <v>5</v>
      </c>
      <c r="U31" s="60">
        <v>0.67390000000000005</v>
      </c>
      <c r="V31" s="67">
        <v>9</v>
      </c>
      <c r="W31" s="62">
        <v>1.2129000000000001</v>
      </c>
      <c r="X31" s="63">
        <v>2170</v>
      </c>
      <c r="Y31" s="64">
        <v>99.953999999999994</v>
      </c>
    </row>
    <row r="32" spans="1:25" s="19" customFormat="1" ht="15" customHeight="1" x14ac:dyDescent="0.2">
      <c r="A32" s="18" t="s">
        <v>15</v>
      </c>
      <c r="B32" s="20" t="s">
        <v>42</v>
      </c>
      <c r="C32" s="21">
        <f t="shared" si="0"/>
        <v>229</v>
      </c>
      <c r="D32" s="22">
        <v>0</v>
      </c>
      <c r="E32" s="23">
        <v>0</v>
      </c>
      <c r="F32" s="24">
        <v>0</v>
      </c>
      <c r="G32" s="23">
        <v>0</v>
      </c>
      <c r="H32" s="24">
        <v>3</v>
      </c>
      <c r="I32" s="23">
        <v>1.31</v>
      </c>
      <c r="J32" s="24">
        <v>156</v>
      </c>
      <c r="K32" s="23">
        <v>68.122</v>
      </c>
      <c r="L32" s="30">
        <v>68</v>
      </c>
      <c r="M32" s="23">
        <v>29.694299999999998</v>
      </c>
      <c r="N32" s="30">
        <v>0</v>
      </c>
      <c r="O32" s="23">
        <v>0</v>
      </c>
      <c r="P32" s="32">
        <v>2</v>
      </c>
      <c r="Q32" s="26">
        <v>0.87339999999999995</v>
      </c>
      <c r="R32" s="24">
        <v>108</v>
      </c>
      <c r="S32" s="27">
        <v>47.1616</v>
      </c>
      <c r="T32" s="31">
        <v>0</v>
      </c>
      <c r="U32" s="26">
        <v>0</v>
      </c>
      <c r="V32" s="22">
        <v>0</v>
      </c>
      <c r="W32" s="27">
        <v>0</v>
      </c>
      <c r="X32" s="28">
        <v>978</v>
      </c>
      <c r="Y32" s="29">
        <v>100</v>
      </c>
    </row>
    <row r="33" spans="1:25" s="19" customFormat="1" ht="15" customHeight="1" x14ac:dyDescent="0.2">
      <c r="A33" s="18" t="s">
        <v>15</v>
      </c>
      <c r="B33" s="65" t="s">
        <v>41</v>
      </c>
      <c r="C33" s="54">
        <f t="shared" si="0"/>
        <v>554</v>
      </c>
      <c r="D33" s="67">
        <v>1</v>
      </c>
      <c r="E33" s="56">
        <v>0.18049999999999999</v>
      </c>
      <c r="F33" s="57">
        <v>0</v>
      </c>
      <c r="G33" s="56">
        <v>0</v>
      </c>
      <c r="H33" s="58">
        <v>14</v>
      </c>
      <c r="I33" s="56">
        <v>2.5270999999999999</v>
      </c>
      <c r="J33" s="57">
        <v>215</v>
      </c>
      <c r="K33" s="56">
        <v>38.808999999999997</v>
      </c>
      <c r="L33" s="57">
        <v>313</v>
      </c>
      <c r="M33" s="56">
        <v>56.498199999999997</v>
      </c>
      <c r="N33" s="58">
        <v>0</v>
      </c>
      <c r="O33" s="56">
        <v>0</v>
      </c>
      <c r="P33" s="66">
        <v>11</v>
      </c>
      <c r="Q33" s="60">
        <v>1.9856</v>
      </c>
      <c r="R33" s="57">
        <v>451</v>
      </c>
      <c r="S33" s="62">
        <v>81.407899999999998</v>
      </c>
      <c r="T33" s="67">
        <v>2</v>
      </c>
      <c r="U33" s="60">
        <v>0.36099999999999999</v>
      </c>
      <c r="V33" s="67">
        <v>6</v>
      </c>
      <c r="W33" s="62">
        <v>1.083</v>
      </c>
      <c r="X33" s="63">
        <v>2372</v>
      </c>
      <c r="Y33" s="64">
        <v>100</v>
      </c>
    </row>
    <row r="34" spans="1:25" s="19" customFormat="1" ht="15" customHeight="1" x14ac:dyDescent="0.2">
      <c r="A34" s="18" t="s">
        <v>15</v>
      </c>
      <c r="B34" s="20" t="s">
        <v>43</v>
      </c>
      <c r="C34" s="33">
        <f t="shared" si="0"/>
        <v>674</v>
      </c>
      <c r="D34" s="22">
        <v>525</v>
      </c>
      <c r="E34" s="23">
        <v>77.893199999999993</v>
      </c>
      <c r="F34" s="24">
        <v>0</v>
      </c>
      <c r="G34" s="23">
        <v>0</v>
      </c>
      <c r="H34" s="30">
        <v>2</v>
      </c>
      <c r="I34" s="23">
        <v>0.29670000000000002</v>
      </c>
      <c r="J34" s="24">
        <v>0</v>
      </c>
      <c r="K34" s="23">
        <v>0</v>
      </c>
      <c r="L34" s="30">
        <v>144</v>
      </c>
      <c r="M34" s="23">
        <v>21.364999999999998</v>
      </c>
      <c r="N34" s="30">
        <v>0</v>
      </c>
      <c r="O34" s="23">
        <v>0</v>
      </c>
      <c r="P34" s="25">
        <v>3</v>
      </c>
      <c r="Q34" s="26">
        <v>0.4451</v>
      </c>
      <c r="R34" s="24">
        <v>97</v>
      </c>
      <c r="S34" s="27">
        <v>14.3917</v>
      </c>
      <c r="T34" s="31">
        <v>1</v>
      </c>
      <c r="U34" s="26">
        <v>0.1484</v>
      </c>
      <c r="V34" s="31">
        <v>93</v>
      </c>
      <c r="W34" s="27">
        <v>13.7982</v>
      </c>
      <c r="X34" s="28">
        <v>825</v>
      </c>
      <c r="Y34" s="29">
        <v>100</v>
      </c>
    </row>
    <row r="35" spans="1:25" s="19" customFormat="1" ht="15" customHeight="1" x14ac:dyDescent="0.2">
      <c r="A35" s="18" t="s">
        <v>15</v>
      </c>
      <c r="B35" s="65" t="s">
        <v>46</v>
      </c>
      <c r="C35" s="68">
        <f t="shared" si="0"/>
        <v>713</v>
      </c>
      <c r="D35" s="67">
        <v>8</v>
      </c>
      <c r="E35" s="56">
        <v>1.1220000000000001</v>
      </c>
      <c r="F35" s="57">
        <v>5</v>
      </c>
      <c r="G35" s="56">
        <v>0.70125999999999999</v>
      </c>
      <c r="H35" s="58">
        <v>62</v>
      </c>
      <c r="I35" s="56">
        <v>8.6957000000000004</v>
      </c>
      <c r="J35" s="57">
        <v>105</v>
      </c>
      <c r="K35" s="56">
        <v>14.727</v>
      </c>
      <c r="L35" s="58">
        <v>458</v>
      </c>
      <c r="M35" s="56">
        <v>64.235600000000005</v>
      </c>
      <c r="N35" s="57">
        <v>0</v>
      </c>
      <c r="O35" s="56">
        <v>0</v>
      </c>
      <c r="P35" s="66">
        <v>75</v>
      </c>
      <c r="Q35" s="60">
        <v>10.5189</v>
      </c>
      <c r="R35" s="57">
        <v>527</v>
      </c>
      <c r="S35" s="62">
        <v>73.912999999999997</v>
      </c>
      <c r="T35" s="67">
        <v>2</v>
      </c>
      <c r="U35" s="60">
        <v>0.28050000000000003</v>
      </c>
      <c r="V35" s="67">
        <v>23</v>
      </c>
      <c r="W35" s="62">
        <v>3.2258</v>
      </c>
      <c r="X35" s="63">
        <v>1064</v>
      </c>
      <c r="Y35" s="64">
        <v>100</v>
      </c>
    </row>
    <row r="36" spans="1:25" s="19" customFormat="1" ht="15" customHeight="1" x14ac:dyDescent="0.2">
      <c r="A36" s="18" t="s">
        <v>15</v>
      </c>
      <c r="B36" s="20" t="s">
        <v>50</v>
      </c>
      <c r="C36" s="33">
        <f t="shared" si="0"/>
        <v>17</v>
      </c>
      <c r="D36" s="31">
        <v>3</v>
      </c>
      <c r="E36" s="23">
        <v>17.647099999999998</v>
      </c>
      <c r="F36" s="24">
        <v>0</v>
      </c>
      <c r="G36" s="23">
        <v>0</v>
      </c>
      <c r="H36" s="24">
        <v>5</v>
      </c>
      <c r="I36" s="23">
        <v>29.411799999999999</v>
      </c>
      <c r="J36" s="30">
        <v>0</v>
      </c>
      <c r="K36" s="23">
        <v>0</v>
      </c>
      <c r="L36" s="30">
        <v>9</v>
      </c>
      <c r="M36" s="23">
        <v>52.941200000000002</v>
      </c>
      <c r="N36" s="24">
        <v>0</v>
      </c>
      <c r="O36" s="23">
        <v>0</v>
      </c>
      <c r="P36" s="32">
        <v>0</v>
      </c>
      <c r="Q36" s="26">
        <v>0</v>
      </c>
      <c r="R36" s="24">
        <v>8</v>
      </c>
      <c r="S36" s="27">
        <v>47.058799999999998</v>
      </c>
      <c r="T36" s="31">
        <v>0</v>
      </c>
      <c r="U36" s="26">
        <v>0</v>
      </c>
      <c r="V36" s="22">
        <v>0</v>
      </c>
      <c r="W36" s="27">
        <v>0</v>
      </c>
      <c r="X36" s="28">
        <v>658</v>
      </c>
      <c r="Y36" s="29">
        <v>100</v>
      </c>
    </row>
    <row r="37" spans="1:25" s="19" customFormat="1" ht="15" customHeight="1" x14ac:dyDescent="0.2">
      <c r="A37" s="18" t="s">
        <v>15</v>
      </c>
      <c r="B37" s="65" t="s">
        <v>47</v>
      </c>
      <c r="C37" s="54">
        <f t="shared" si="0"/>
        <v>139</v>
      </c>
      <c r="D37" s="55">
        <v>0</v>
      </c>
      <c r="E37" s="56">
        <v>0</v>
      </c>
      <c r="F37" s="57">
        <v>0</v>
      </c>
      <c r="G37" s="56">
        <v>0</v>
      </c>
      <c r="H37" s="57">
        <v>4</v>
      </c>
      <c r="I37" s="56">
        <v>2.8776999999999999</v>
      </c>
      <c r="J37" s="57">
        <v>4</v>
      </c>
      <c r="K37" s="56">
        <v>2.8780000000000001</v>
      </c>
      <c r="L37" s="57">
        <v>129</v>
      </c>
      <c r="M37" s="56">
        <v>92.805800000000005</v>
      </c>
      <c r="N37" s="58">
        <v>0</v>
      </c>
      <c r="O37" s="56">
        <v>0</v>
      </c>
      <c r="P37" s="66">
        <v>2</v>
      </c>
      <c r="Q37" s="60">
        <v>1.4388000000000001</v>
      </c>
      <c r="R37" s="57">
        <v>75</v>
      </c>
      <c r="S37" s="62">
        <v>53.956800000000001</v>
      </c>
      <c r="T37" s="67">
        <v>7</v>
      </c>
      <c r="U37" s="60">
        <v>5.0359999999999996</v>
      </c>
      <c r="V37" s="55">
        <v>0</v>
      </c>
      <c r="W37" s="62">
        <v>0</v>
      </c>
      <c r="X37" s="63">
        <v>483</v>
      </c>
      <c r="Y37" s="64">
        <v>100</v>
      </c>
    </row>
    <row r="38" spans="1:25" s="19" customFormat="1" ht="15" customHeight="1" x14ac:dyDescent="0.2">
      <c r="A38" s="18" t="s">
        <v>15</v>
      </c>
      <c r="B38" s="20" t="s">
        <v>48</v>
      </c>
      <c r="C38" s="21">
        <f t="shared" si="0"/>
        <v>263</v>
      </c>
      <c r="D38" s="22">
        <v>0</v>
      </c>
      <c r="E38" s="23">
        <v>0</v>
      </c>
      <c r="F38" s="24">
        <v>11</v>
      </c>
      <c r="G38" s="23">
        <v>4.1825099999999997</v>
      </c>
      <c r="H38" s="24">
        <v>71</v>
      </c>
      <c r="I38" s="23">
        <v>26.996200000000002</v>
      </c>
      <c r="J38" s="24">
        <v>119</v>
      </c>
      <c r="K38" s="23">
        <v>45.247</v>
      </c>
      <c r="L38" s="24">
        <v>61</v>
      </c>
      <c r="M38" s="23">
        <v>23.193899999999999</v>
      </c>
      <c r="N38" s="24">
        <v>0</v>
      </c>
      <c r="O38" s="23">
        <v>0</v>
      </c>
      <c r="P38" s="25">
        <v>1</v>
      </c>
      <c r="Q38" s="26">
        <v>0.38019999999999998</v>
      </c>
      <c r="R38" s="24">
        <v>194</v>
      </c>
      <c r="S38" s="27">
        <v>73.764300000000006</v>
      </c>
      <c r="T38" s="31">
        <v>0</v>
      </c>
      <c r="U38" s="26">
        <v>0</v>
      </c>
      <c r="V38" s="22">
        <v>0</v>
      </c>
      <c r="W38" s="27">
        <v>0</v>
      </c>
      <c r="X38" s="28">
        <v>2577</v>
      </c>
      <c r="Y38" s="29">
        <v>100</v>
      </c>
    </row>
    <row r="39" spans="1:25" s="19" customFormat="1" ht="15" customHeight="1" x14ac:dyDescent="0.2">
      <c r="A39" s="18" t="s">
        <v>15</v>
      </c>
      <c r="B39" s="65" t="s">
        <v>49</v>
      </c>
      <c r="C39" s="54">
        <f t="shared" si="0"/>
        <v>57</v>
      </c>
      <c r="D39" s="67">
        <v>11</v>
      </c>
      <c r="E39" s="56">
        <v>19.298200000000001</v>
      </c>
      <c r="F39" s="57">
        <v>1</v>
      </c>
      <c r="G39" s="56">
        <v>1.7543899999999999</v>
      </c>
      <c r="H39" s="58">
        <v>16</v>
      </c>
      <c r="I39" s="56">
        <v>28.0702</v>
      </c>
      <c r="J39" s="57">
        <v>2</v>
      </c>
      <c r="K39" s="56">
        <v>3.5089999999999999</v>
      </c>
      <c r="L39" s="58">
        <v>26</v>
      </c>
      <c r="M39" s="56">
        <v>45.613999999999997</v>
      </c>
      <c r="N39" s="57">
        <v>0</v>
      </c>
      <c r="O39" s="56">
        <v>0</v>
      </c>
      <c r="P39" s="66">
        <v>1</v>
      </c>
      <c r="Q39" s="60">
        <v>1.7544</v>
      </c>
      <c r="R39" s="57">
        <v>30</v>
      </c>
      <c r="S39" s="62">
        <v>52.631599999999999</v>
      </c>
      <c r="T39" s="55">
        <v>0</v>
      </c>
      <c r="U39" s="60">
        <v>0</v>
      </c>
      <c r="V39" s="55">
        <v>12</v>
      </c>
      <c r="W39" s="62">
        <v>21.052600000000002</v>
      </c>
      <c r="X39" s="63">
        <v>880</v>
      </c>
      <c r="Y39" s="64">
        <v>100</v>
      </c>
    </row>
    <row r="40" spans="1:25" s="19" customFormat="1" ht="15" customHeight="1" x14ac:dyDescent="0.2">
      <c r="A40" s="18" t="s">
        <v>15</v>
      </c>
      <c r="B40" s="20" t="s">
        <v>51</v>
      </c>
      <c r="C40" s="33">
        <f t="shared" si="0"/>
        <v>557</v>
      </c>
      <c r="D40" s="22">
        <v>0</v>
      </c>
      <c r="E40" s="23">
        <v>0</v>
      </c>
      <c r="F40" s="24">
        <v>5</v>
      </c>
      <c r="G40" s="23">
        <v>0.89766999999999997</v>
      </c>
      <c r="H40" s="24">
        <v>48</v>
      </c>
      <c r="I40" s="23">
        <v>8.6175999999999995</v>
      </c>
      <c r="J40" s="30">
        <v>132</v>
      </c>
      <c r="K40" s="23">
        <v>23.698</v>
      </c>
      <c r="L40" s="30">
        <v>357</v>
      </c>
      <c r="M40" s="23">
        <v>64.093400000000003</v>
      </c>
      <c r="N40" s="24">
        <v>0</v>
      </c>
      <c r="O40" s="23">
        <v>0</v>
      </c>
      <c r="P40" s="25">
        <v>15</v>
      </c>
      <c r="Q40" s="26">
        <v>2.6930000000000001</v>
      </c>
      <c r="R40" s="24">
        <v>463</v>
      </c>
      <c r="S40" s="27">
        <v>83.123900000000006</v>
      </c>
      <c r="T40" s="31">
        <v>5</v>
      </c>
      <c r="U40" s="26">
        <v>0.89770000000000005</v>
      </c>
      <c r="V40" s="22">
        <v>17</v>
      </c>
      <c r="W40" s="27">
        <v>3.0520999999999998</v>
      </c>
      <c r="X40" s="28">
        <v>4916</v>
      </c>
      <c r="Y40" s="29">
        <v>100</v>
      </c>
    </row>
    <row r="41" spans="1:25" s="19" customFormat="1" ht="15" customHeight="1" x14ac:dyDescent="0.2">
      <c r="A41" s="18" t="s">
        <v>15</v>
      </c>
      <c r="B41" s="65" t="s">
        <v>44</v>
      </c>
      <c r="C41" s="54">
        <f t="shared" si="0"/>
        <v>240</v>
      </c>
      <c r="D41" s="67">
        <v>115</v>
      </c>
      <c r="E41" s="56">
        <v>47.916699999999999</v>
      </c>
      <c r="F41" s="57">
        <v>0</v>
      </c>
      <c r="G41" s="56">
        <v>0</v>
      </c>
      <c r="H41" s="57">
        <v>6</v>
      </c>
      <c r="I41" s="56">
        <v>2.5</v>
      </c>
      <c r="J41" s="57">
        <v>67</v>
      </c>
      <c r="K41" s="56">
        <v>27.917000000000002</v>
      </c>
      <c r="L41" s="58">
        <v>48</v>
      </c>
      <c r="M41" s="56">
        <v>20</v>
      </c>
      <c r="N41" s="58">
        <v>0</v>
      </c>
      <c r="O41" s="56">
        <v>0</v>
      </c>
      <c r="P41" s="59">
        <v>4</v>
      </c>
      <c r="Q41" s="60">
        <v>1.6667000000000001</v>
      </c>
      <c r="R41" s="57">
        <v>201</v>
      </c>
      <c r="S41" s="62">
        <v>83.75</v>
      </c>
      <c r="T41" s="55">
        <v>0</v>
      </c>
      <c r="U41" s="60">
        <v>0</v>
      </c>
      <c r="V41" s="67">
        <v>5</v>
      </c>
      <c r="W41" s="62">
        <v>2.0832999999999999</v>
      </c>
      <c r="X41" s="63">
        <v>2618</v>
      </c>
      <c r="Y41" s="64">
        <v>100</v>
      </c>
    </row>
    <row r="42" spans="1:25" s="19" customFormat="1" ht="15" customHeight="1" x14ac:dyDescent="0.2">
      <c r="A42" s="18" t="s">
        <v>15</v>
      </c>
      <c r="B42" s="20" t="s">
        <v>45</v>
      </c>
      <c r="C42" s="33">
        <f t="shared" si="0"/>
        <v>145</v>
      </c>
      <c r="D42" s="22">
        <v>10</v>
      </c>
      <c r="E42" s="23">
        <v>6.8966000000000003</v>
      </c>
      <c r="F42" s="24">
        <v>0</v>
      </c>
      <c r="G42" s="23">
        <v>0</v>
      </c>
      <c r="H42" s="24">
        <v>7</v>
      </c>
      <c r="I42" s="23">
        <v>4.8276000000000003</v>
      </c>
      <c r="J42" s="30">
        <v>4</v>
      </c>
      <c r="K42" s="23">
        <v>2.7589999999999999</v>
      </c>
      <c r="L42" s="30">
        <v>124</v>
      </c>
      <c r="M42" s="23">
        <v>85.517200000000003</v>
      </c>
      <c r="N42" s="30">
        <v>0</v>
      </c>
      <c r="O42" s="23">
        <v>0</v>
      </c>
      <c r="P42" s="25">
        <v>0</v>
      </c>
      <c r="Q42" s="26">
        <v>0</v>
      </c>
      <c r="R42" s="24">
        <v>81</v>
      </c>
      <c r="S42" s="27">
        <v>55.862099999999998</v>
      </c>
      <c r="T42" s="31">
        <v>4</v>
      </c>
      <c r="U42" s="26">
        <v>2.7585999999999999</v>
      </c>
      <c r="V42" s="22">
        <v>0</v>
      </c>
      <c r="W42" s="27">
        <v>0</v>
      </c>
      <c r="X42" s="28">
        <v>481</v>
      </c>
      <c r="Y42" s="29">
        <v>100</v>
      </c>
    </row>
    <row r="43" spans="1:25" s="19" customFormat="1" ht="15" customHeight="1" x14ac:dyDescent="0.2">
      <c r="A43" s="18" t="s">
        <v>15</v>
      </c>
      <c r="B43" s="65" t="s">
        <v>52</v>
      </c>
      <c r="C43" s="54">
        <f t="shared" si="0"/>
        <v>1099</v>
      </c>
      <c r="D43" s="55">
        <v>1</v>
      </c>
      <c r="E43" s="56">
        <v>9.0999999999999998E-2</v>
      </c>
      <c r="F43" s="57">
        <v>7</v>
      </c>
      <c r="G43" s="56">
        <v>0.63693999999999995</v>
      </c>
      <c r="H43" s="58">
        <v>39</v>
      </c>
      <c r="I43" s="56">
        <v>3.5487000000000002</v>
      </c>
      <c r="J43" s="57">
        <v>442</v>
      </c>
      <c r="K43" s="56">
        <v>40.218000000000004</v>
      </c>
      <c r="L43" s="57">
        <v>546</v>
      </c>
      <c r="M43" s="56">
        <v>49.6815</v>
      </c>
      <c r="N43" s="57">
        <v>0</v>
      </c>
      <c r="O43" s="56">
        <v>0</v>
      </c>
      <c r="P43" s="59">
        <v>64</v>
      </c>
      <c r="Q43" s="60">
        <v>5.8235000000000001</v>
      </c>
      <c r="R43" s="57">
        <v>872</v>
      </c>
      <c r="S43" s="62">
        <v>79.344899999999996</v>
      </c>
      <c r="T43" s="67">
        <v>8</v>
      </c>
      <c r="U43" s="60">
        <v>0.72789999999999999</v>
      </c>
      <c r="V43" s="67">
        <v>16</v>
      </c>
      <c r="W43" s="62">
        <v>1.4559</v>
      </c>
      <c r="X43" s="63">
        <v>3631</v>
      </c>
      <c r="Y43" s="64">
        <v>100</v>
      </c>
    </row>
    <row r="44" spans="1:25" s="19" customFormat="1" ht="15" customHeight="1" x14ac:dyDescent="0.2">
      <c r="A44" s="18" t="s">
        <v>15</v>
      </c>
      <c r="B44" s="20" t="s">
        <v>53</v>
      </c>
      <c r="C44" s="21">
        <f t="shared" si="0"/>
        <v>497</v>
      </c>
      <c r="D44" s="22">
        <v>37</v>
      </c>
      <c r="E44" s="23">
        <v>7.4447000000000001</v>
      </c>
      <c r="F44" s="30">
        <v>1</v>
      </c>
      <c r="G44" s="23">
        <v>0.20121</v>
      </c>
      <c r="H44" s="24">
        <v>57</v>
      </c>
      <c r="I44" s="23">
        <v>11.4688</v>
      </c>
      <c r="J44" s="24">
        <v>124</v>
      </c>
      <c r="K44" s="23">
        <v>24.95</v>
      </c>
      <c r="L44" s="24">
        <v>255</v>
      </c>
      <c r="M44" s="23">
        <v>51.3078</v>
      </c>
      <c r="N44" s="30">
        <v>1</v>
      </c>
      <c r="O44" s="23">
        <v>0.20119999999999999</v>
      </c>
      <c r="P44" s="32">
        <v>22</v>
      </c>
      <c r="Q44" s="26">
        <v>4.4265999999999996</v>
      </c>
      <c r="R44" s="24">
        <v>132</v>
      </c>
      <c r="S44" s="27">
        <v>26.5594</v>
      </c>
      <c r="T44" s="31">
        <v>6</v>
      </c>
      <c r="U44" s="26">
        <v>1.2072000000000001</v>
      </c>
      <c r="V44" s="31">
        <v>38</v>
      </c>
      <c r="W44" s="27">
        <v>7.6459000000000001</v>
      </c>
      <c r="X44" s="28">
        <v>1815</v>
      </c>
      <c r="Y44" s="29">
        <v>100</v>
      </c>
    </row>
    <row r="45" spans="1:25" s="19" customFormat="1" ht="15" customHeight="1" x14ac:dyDescent="0.2">
      <c r="A45" s="18" t="s">
        <v>15</v>
      </c>
      <c r="B45" s="65" t="s">
        <v>54</v>
      </c>
      <c r="C45" s="54">
        <f t="shared" si="0"/>
        <v>370</v>
      </c>
      <c r="D45" s="67">
        <v>7</v>
      </c>
      <c r="E45" s="56">
        <v>1.8918999999999999</v>
      </c>
      <c r="F45" s="57">
        <v>8</v>
      </c>
      <c r="G45" s="56">
        <v>2.1621600000000001</v>
      </c>
      <c r="H45" s="58">
        <v>44</v>
      </c>
      <c r="I45" s="56">
        <v>11.8919</v>
      </c>
      <c r="J45" s="57">
        <v>21</v>
      </c>
      <c r="K45" s="56">
        <v>5.6760000000000002</v>
      </c>
      <c r="L45" s="58">
        <v>262</v>
      </c>
      <c r="M45" s="56">
        <v>70.8108</v>
      </c>
      <c r="N45" s="57">
        <v>0</v>
      </c>
      <c r="O45" s="56">
        <v>0</v>
      </c>
      <c r="P45" s="59">
        <v>28</v>
      </c>
      <c r="Q45" s="60">
        <v>7.5675999999999997</v>
      </c>
      <c r="R45" s="57">
        <v>324</v>
      </c>
      <c r="S45" s="62">
        <v>87.567599999999999</v>
      </c>
      <c r="T45" s="55">
        <v>3</v>
      </c>
      <c r="U45" s="60">
        <v>0.81079999999999997</v>
      </c>
      <c r="V45" s="67">
        <v>14</v>
      </c>
      <c r="W45" s="62">
        <v>3.7837999999999998</v>
      </c>
      <c r="X45" s="63">
        <v>1283</v>
      </c>
      <c r="Y45" s="64">
        <v>100</v>
      </c>
    </row>
    <row r="46" spans="1:25" s="19" customFormat="1" ht="15" customHeight="1" x14ac:dyDescent="0.2">
      <c r="A46" s="18" t="s">
        <v>15</v>
      </c>
      <c r="B46" s="20" t="s">
        <v>55</v>
      </c>
      <c r="C46" s="21">
        <f t="shared" si="0"/>
        <v>1636</v>
      </c>
      <c r="D46" s="22">
        <v>2</v>
      </c>
      <c r="E46" s="23">
        <v>0.1222</v>
      </c>
      <c r="F46" s="24">
        <v>3</v>
      </c>
      <c r="G46" s="23">
        <v>0.18337000000000001</v>
      </c>
      <c r="H46" s="24">
        <v>354</v>
      </c>
      <c r="I46" s="23">
        <v>21.638100000000001</v>
      </c>
      <c r="J46" s="24">
        <v>587</v>
      </c>
      <c r="K46" s="23">
        <v>35.880000000000003</v>
      </c>
      <c r="L46" s="30">
        <v>608</v>
      </c>
      <c r="M46" s="23">
        <v>37.163800000000002</v>
      </c>
      <c r="N46" s="30">
        <v>1</v>
      </c>
      <c r="O46" s="23">
        <v>6.1100000000000002E-2</v>
      </c>
      <c r="P46" s="32">
        <v>81</v>
      </c>
      <c r="Q46" s="26">
        <v>4.9511000000000003</v>
      </c>
      <c r="R46" s="24">
        <v>507</v>
      </c>
      <c r="S46" s="27">
        <v>30.990200000000002</v>
      </c>
      <c r="T46" s="22">
        <v>18</v>
      </c>
      <c r="U46" s="26">
        <v>1.1002000000000001</v>
      </c>
      <c r="V46" s="22">
        <v>209</v>
      </c>
      <c r="W46" s="27">
        <v>12.7751</v>
      </c>
      <c r="X46" s="28">
        <v>3027</v>
      </c>
      <c r="Y46" s="29">
        <v>92.798000000000002</v>
      </c>
    </row>
    <row r="47" spans="1:25" s="19" customFormat="1" ht="15" customHeight="1" x14ac:dyDescent="0.2">
      <c r="A47" s="18" t="s">
        <v>15</v>
      </c>
      <c r="B47" s="65" t="s">
        <v>56</v>
      </c>
      <c r="C47" s="68">
        <f t="shared" si="0"/>
        <v>31</v>
      </c>
      <c r="D47" s="55">
        <v>1</v>
      </c>
      <c r="E47" s="56">
        <v>3.2258</v>
      </c>
      <c r="F47" s="58">
        <v>0</v>
      </c>
      <c r="G47" s="56">
        <v>0</v>
      </c>
      <c r="H47" s="58">
        <v>13</v>
      </c>
      <c r="I47" s="56">
        <v>41.935499999999998</v>
      </c>
      <c r="J47" s="58">
        <v>6</v>
      </c>
      <c r="K47" s="56">
        <v>19.355</v>
      </c>
      <c r="L47" s="58">
        <v>5</v>
      </c>
      <c r="M47" s="56">
        <v>16.129000000000001</v>
      </c>
      <c r="N47" s="57">
        <v>0</v>
      </c>
      <c r="O47" s="56">
        <v>0</v>
      </c>
      <c r="P47" s="59">
        <v>6</v>
      </c>
      <c r="Q47" s="60">
        <v>19.354800000000001</v>
      </c>
      <c r="R47" s="57">
        <v>25</v>
      </c>
      <c r="S47" s="62">
        <v>80.645200000000003</v>
      </c>
      <c r="T47" s="67">
        <v>1</v>
      </c>
      <c r="U47" s="60">
        <v>3.2258</v>
      </c>
      <c r="V47" s="55">
        <v>3</v>
      </c>
      <c r="W47" s="62">
        <v>9.6774000000000004</v>
      </c>
      <c r="X47" s="63">
        <v>308</v>
      </c>
      <c r="Y47" s="64">
        <v>100</v>
      </c>
    </row>
    <row r="48" spans="1:25" s="19" customFormat="1" ht="15" customHeight="1" x14ac:dyDescent="0.2">
      <c r="A48" s="18" t="s">
        <v>15</v>
      </c>
      <c r="B48" s="20" t="s">
        <v>57</v>
      </c>
      <c r="C48" s="21">
        <f t="shared" si="0"/>
        <v>307</v>
      </c>
      <c r="D48" s="31">
        <v>2</v>
      </c>
      <c r="E48" s="23">
        <v>0.65149999999999997</v>
      </c>
      <c r="F48" s="24">
        <v>1</v>
      </c>
      <c r="G48" s="23">
        <v>0.32573000000000002</v>
      </c>
      <c r="H48" s="30">
        <v>5</v>
      </c>
      <c r="I48" s="23">
        <v>1.6287</v>
      </c>
      <c r="J48" s="24">
        <v>153</v>
      </c>
      <c r="K48" s="23">
        <v>49.837000000000003</v>
      </c>
      <c r="L48" s="24">
        <v>129</v>
      </c>
      <c r="M48" s="23">
        <v>42.019500000000001</v>
      </c>
      <c r="N48" s="30">
        <v>0</v>
      </c>
      <c r="O48" s="23">
        <v>0</v>
      </c>
      <c r="P48" s="32">
        <v>17</v>
      </c>
      <c r="Q48" s="26">
        <v>5.5374999999999996</v>
      </c>
      <c r="R48" s="24">
        <v>166</v>
      </c>
      <c r="S48" s="27">
        <v>54.0717</v>
      </c>
      <c r="T48" s="31">
        <v>0</v>
      </c>
      <c r="U48" s="26">
        <v>0</v>
      </c>
      <c r="V48" s="31">
        <v>0</v>
      </c>
      <c r="W48" s="27">
        <v>0</v>
      </c>
      <c r="X48" s="28">
        <v>1236</v>
      </c>
      <c r="Y48" s="29">
        <v>100</v>
      </c>
    </row>
    <row r="49" spans="1:25" s="19" customFormat="1" ht="15" customHeight="1" x14ac:dyDescent="0.2">
      <c r="A49" s="18" t="s">
        <v>15</v>
      </c>
      <c r="B49" s="65" t="s">
        <v>58</v>
      </c>
      <c r="C49" s="68">
        <f t="shared" si="0"/>
        <v>92</v>
      </c>
      <c r="D49" s="55">
        <v>33</v>
      </c>
      <c r="E49" s="56">
        <v>35.869599999999998</v>
      </c>
      <c r="F49" s="57">
        <v>0</v>
      </c>
      <c r="G49" s="56">
        <v>0</v>
      </c>
      <c r="H49" s="57">
        <v>2</v>
      </c>
      <c r="I49" s="56">
        <v>2.1739000000000002</v>
      </c>
      <c r="J49" s="57">
        <v>1</v>
      </c>
      <c r="K49" s="56">
        <v>1.087</v>
      </c>
      <c r="L49" s="58">
        <v>55</v>
      </c>
      <c r="M49" s="56">
        <v>59.782600000000002</v>
      </c>
      <c r="N49" s="58">
        <v>0</v>
      </c>
      <c r="O49" s="56">
        <v>0</v>
      </c>
      <c r="P49" s="59">
        <v>1</v>
      </c>
      <c r="Q49" s="60">
        <v>1.087</v>
      </c>
      <c r="R49" s="57">
        <v>40</v>
      </c>
      <c r="S49" s="62">
        <v>43.478299999999997</v>
      </c>
      <c r="T49" s="67">
        <v>0</v>
      </c>
      <c r="U49" s="60">
        <v>0</v>
      </c>
      <c r="V49" s="67">
        <v>0</v>
      </c>
      <c r="W49" s="62">
        <v>0</v>
      </c>
      <c r="X49" s="63">
        <v>688</v>
      </c>
      <c r="Y49" s="64">
        <v>100</v>
      </c>
    </row>
    <row r="50" spans="1:25" s="19" customFormat="1" ht="15" customHeight="1" x14ac:dyDescent="0.2">
      <c r="A50" s="18" t="s">
        <v>15</v>
      </c>
      <c r="B50" s="20" t="s">
        <v>59</v>
      </c>
      <c r="C50" s="21">
        <f t="shared" si="0"/>
        <v>526</v>
      </c>
      <c r="D50" s="22">
        <v>0</v>
      </c>
      <c r="E50" s="23">
        <v>0</v>
      </c>
      <c r="F50" s="24">
        <v>3</v>
      </c>
      <c r="G50" s="23">
        <v>0.57033999999999996</v>
      </c>
      <c r="H50" s="30">
        <v>4</v>
      </c>
      <c r="I50" s="23">
        <v>0.76049999999999995</v>
      </c>
      <c r="J50" s="24">
        <v>184</v>
      </c>
      <c r="K50" s="23">
        <v>34.981000000000002</v>
      </c>
      <c r="L50" s="24">
        <v>325</v>
      </c>
      <c r="M50" s="23">
        <v>61.787100000000002</v>
      </c>
      <c r="N50" s="30">
        <v>0</v>
      </c>
      <c r="O50" s="23">
        <v>0</v>
      </c>
      <c r="P50" s="32">
        <v>10</v>
      </c>
      <c r="Q50" s="26">
        <v>1.9011</v>
      </c>
      <c r="R50" s="24">
        <v>397</v>
      </c>
      <c r="S50" s="27">
        <v>75.475300000000004</v>
      </c>
      <c r="T50" s="22">
        <v>0</v>
      </c>
      <c r="U50" s="26">
        <v>0</v>
      </c>
      <c r="V50" s="22">
        <v>4</v>
      </c>
      <c r="W50" s="27">
        <v>0.76049999999999995</v>
      </c>
      <c r="X50" s="28">
        <v>1818</v>
      </c>
      <c r="Y50" s="29">
        <v>100</v>
      </c>
    </row>
    <row r="51" spans="1:25" s="19" customFormat="1" ht="15" customHeight="1" x14ac:dyDescent="0.2">
      <c r="A51" s="18" t="s">
        <v>15</v>
      </c>
      <c r="B51" s="65" t="s">
        <v>60</v>
      </c>
      <c r="C51" s="54">
        <f t="shared" si="0"/>
        <v>403</v>
      </c>
      <c r="D51" s="55">
        <v>1</v>
      </c>
      <c r="E51" s="56">
        <v>0.24809999999999999</v>
      </c>
      <c r="F51" s="58">
        <v>2</v>
      </c>
      <c r="G51" s="56">
        <v>0.49628</v>
      </c>
      <c r="H51" s="57">
        <v>203</v>
      </c>
      <c r="I51" s="56">
        <v>50.372199999999999</v>
      </c>
      <c r="J51" s="57">
        <v>87</v>
      </c>
      <c r="K51" s="56">
        <v>21.588000000000001</v>
      </c>
      <c r="L51" s="57">
        <v>93</v>
      </c>
      <c r="M51" s="56">
        <v>23.076899999999998</v>
      </c>
      <c r="N51" s="58">
        <v>0</v>
      </c>
      <c r="O51" s="56">
        <v>0</v>
      </c>
      <c r="P51" s="59">
        <v>17</v>
      </c>
      <c r="Q51" s="60">
        <v>4.2183999999999999</v>
      </c>
      <c r="R51" s="57">
        <v>162</v>
      </c>
      <c r="S51" s="62">
        <v>40.198500000000003</v>
      </c>
      <c r="T51" s="55">
        <v>14</v>
      </c>
      <c r="U51" s="60">
        <v>3.4739</v>
      </c>
      <c r="V51" s="55">
        <v>18</v>
      </c>
      <c r="W51" s="62">
        <v>4.4664999999999999</v>
      </c>
      <c r="X51" s="63">
        <v>8616</v>
      </c>
      <c r="Y51" s="64">
        <v>100</v>
      </c>
    </row>
    <row r="52" spans="1:25" s="19" customFormat="1" ht="15" customHeight="1" x14ac:dyDescent="0.2">
      <c r="A52" s="18" t="s">
        <v>15</v>
      </c>
      <c r="B52" s="20" t="s">
        <v>61</v>
      </c>
      <c r="C52" s="21">
        <f t="shared" si="0"/>
        <v>481</v>
      </c>
      <c r="D52" s="31">
        <v>2</v>
      </c>
      <c r="E52" s="23">
        <v>0.4158</v>
      </c>
      <c r="F52" s="24">
        <v>3</v>
      </c>
      <c r="G52" s="23">
        <v>0.62370000000000003</v>
      </c>
      <c r="H52" s="30">
        <v>50</v>
      </c>
      <c r="I52" s="23">
        <v>10.395</v>
      </c>
      <c r="J52" s="30">
        <v>6</v>
      </c>
      <c r="K52" s="23">
        <v>1.2470000000000001</v>
      </c>
      <c r="L52" s="24">
        <v>409</v>
      </c>
      <c r="M52" s="23">
        <v>85.031199999999998</v>
      </c>
      <c r="N52" s="30">
        <v>0</v>
      </c>
      <c r="O52" s="23">
        <v>0</v>
      </c>
      <c r="P52" s="25">
        <v>11</v>
      </c>
      <c r="Q52" s="26">
        <v>2.2869000000000002</v>
      </c>
      <c r="R52" s="24">
        <v>377</v>
      </c>
      <c r="S52" s="27">
        <v>78.378399999999999</v>
      </c>
      <c r="T52" s="22">
        <v>4</v>
      </c>
      <c r="U52" s="26">
        <v>0.83160000000000001</v>
      </c>
      <c r="V52" s="22">
        <v>13</v>
      </c>
      <c r="W52" s="27">
        <v>2.7027000000000001</v>
      </c>
      <c r="X52" s="28">
        <v>1009</v>
      </c>
      <c r="Y52" s="29">
        <v>100</v>
      </c>
    </row>
    <row r="53" spans="1:25" s="19" customFormat="1" ht="15" customHeight="1" x14ac:dyDescent="0.2">
      <c r="A53" s="18" t="s">
        <v>15</v>
      </c>
      <c r="B53" s="65" t="s">
        <v>62</v>
      </c>
      <c r="C53" s="68">
        <f t="shared" si="0"/>
        <v>205</v>
      </c>
      <c r="D53" s="67">
        <v>2</v>
      </c>
      <c r="E53" s="56">
        <v>0.97560000000000002</v>
      </c>
      <c r="F53" s="57">
        <v>1</v>
      </c>
      <c r="G53" s="56">
        <v>0.48780000000000001</v>
      </c>
      <c r="H53" s="58">
        <v>1</v>
      </c>
      <c r="I53" s="56">
        <v>0.48780000000000001</v>
      </c>
      <c r="J53" s="57">
        <v>4</v>
      </c>
      <c r="K53" s="56">
        <v>1.9510000000000001</v>
      </c>
      <c r="L53" s="58">
        <v>190</v>
      </c>
      <c r="M53" s="56">
        <v>92.682900000000004</v>
      </c>
      <c r="N53" s="58">
        <v>0</v>
      </c>
      <c r="O53" s="56">
        <v>0</v>
      </c>
      <c r="P53" s="59">
        <v>7</v>
      </c>
      <c r="Q53" s="60">
        <v>3.4146000000000001</v>
      </c>
      <c r="R53" s="57">
        <v>128</v>
      </c>
      <c r="S53" s="62">
        <v>62.439</v>
      </c>
      <c r="T53" s="67">
        <v>20</v>
      </c>
      <c r="U53" s="60">
        <v>9.7561</v>
      </c>
      <c r="V53" s="55">
        <v>1</v>
      </c>
      <c r="W53" s="62">
        <v>0.48780000000000001</v>
      </c>
      <c r="X53" s="63">
        <v>306</v>
      </c>
      <c r="Y53" s="64">
        <v>100</v>
      </c>
    </row>
    <row r="54" spans="1:25" s="19" customFormat="1" ht="15" customHeight="1" x14ac:dyDescent="0.2">
      <c r="A54" s="18" t="s">
        <v>15</v>
      </c>
      <c r="B54" s="20" t="s">
        <v>63</v>
      </c>
      <c r="C54" s="21">
        <f t="shared" si="0"/>
        <v>549</v>
      </c>
      <c r="D54" s="31">
        <v>1</v>
      </c>
      <c r="E54" s="23">
        <v>0.18210000000000001</v>
      </c>
      <c r="F54" s="24">
        <v>3</v>
      </c>
      <c r="G54" s="34">
        <v>0.54644999999999999</v>
      </c>
      <c r="H54" s="30">
        <v>22</v>
      </c>
      <c r="I54" s="34">
        <v>4.0072999999999999</v>
      </c>
      <c r="J54" s="24">
        <v>277</v>
      </c>
      <c r="K54" s="23">
        <v>50.454999999999998</v>
      </c>
      <c r="L54" s="24">
        <v>215</v>
      </c>
      <c r="M54" s="23">
        <v>39.162100000000002</v>
      </c>
      <c r="N54" s="24">
        <v>0</v>
      </c>
      <c r="O54" s="23">
        <v>0</v>
      </c>
      <c r="P54" s="32">
        <v>31</v>
      </c>
      <c r="Q54" s="26">
        <v>5.6466000000000003</v>
      </c>
      <c r="R54" s="24">
        <v>486</v>
      </c>
      <c r="S54" s="27">
        <v>88.524600000000007</v>
      </c>
      <c r="T54" s="22">
        <v>7</v>
      </c>
      <c r="U54" s="26">
        <v>1.2749999999999999</v>
      </c>
      <c r="V54" s="31">
        <v>12</v>
      </c>
      <c r="W54" s="27">
        <v>2.1858</v>
      </c>
      <c r="X54" s="28">
        <v>1971</v>
      </c>
      <c r="Y54" s="29">
        <v>100</v>
      </c>
    </row>
    <row r="55" spans="1:25" s="19" customFormat="1" ht="15" customHeight="1" x14ac:dyDescent="0.2">
      <c r="A55" s="18" t="s">
        <v>15</v>
      </c>
      <c r="B55" s="65" t="s">
        <v>64</v>
      </c>
      <c r="C55" s="54">
        <f t="shared" si="0"/>
        <v>1962</v>
      </c>
      <c r="D55" s="55">
        <v>26</v>
      </c>
      <c r="E55" s="56">
        <v>1.3251999999999999</v>
      </c>
      <c r="F55" s="57">
        <v>24</v>
      </c>
      <c r="G55" s="56">
        <v>1.2232400000000001</v>
      </c>
      <c r="H55" s="58">
        <v>466</v>
      </c>
      <c r="I55" s="56">
        <v>23.751300000000001</v>
      </c>
      <c r="J55" s="58">
        <v>83</v>
      </c>
      <c r="K55" s="56">
        <v>4.2300000000000004</v>
      </c>
      <c r="L55" s="57">
        <v>1195</v>
      </c>
      <c r="M55" s="56">
        <v>60.907200000000003</v>
      </c>
      <c r="N55" s="57">
        <v>8</v>
      </c>
      <c r="O55" s="56">
        <v>0.40770000000000001</v>
      </c>
      <c r="P55" s="66">
        <v>160</v>
      </c>
      <c r="Q55" s="60">
        <v>8.1548999999999996</v>
      </c>
      <c r="R55" s="57">
        <v>1177</v>
      </c>
      <c r="S55" s="62">
        <v>59.989800000000002</v>
      </c>
      <c r="T55" s="55">
        <v>30</v>
      </c>
      <c r="U55" s="60">
        <v>1.5290999999999999</v>
      </c>
      <c r="V55" s="67">
        <v>111</v>
      </c>
      <c r="W55" s="62">
        <v>5.6574999999999998</v>
      </c>
      <c r="X55" s="63">
        <v>2305</v>
      </c>
      <c r="Y55" s="64">
        <v>100</v>
      </c>
    </row>
    <row r="56" spans="1:25" s="19" customFormat="1" ht="15" customHeight="1" x14ac:dyDescent="0.2">
      <c r="A56" s="18" t="s">
        <v>15</v>
      </c>
      <c r="B56" s="20" t="s">
        <v>65</v>
      </c>
      <c r="C56" s="21">
        <f t="shared" si="0"/>
        <v>143</v>
      </c>
      <c r="D56" s="22">
        <v>0</v>
      </c>
      <c r="E56" s="23">
        <v>0</v>
      </c>
      <c r="F56" s="24">
        <v>1</v>
      </c>
      <c r="G56" s="23">
        <v>0.69930000000000003</v>
      </c>
      <c r="H56" s="24">
        <v>1</v>
      </c>
      <c r="I56" s="23">
        <v>0.69930000000000003</v>
      </c>
      <c r="J56" s="30">
        <v>12</v>
      </c>
      <c r="K56" s="23">
        <v>8.3919999999999995</v>
      </c>
      <c r="L56" s="24">
        <v>124</v>
      </c>
      <c r="M56" s="23">
        <v>86.713300000000004</v>
      </c>
      <c r="N56" s="30">
        <v>0</v>
      </c>
      <c r="O56" s="23">
        <v>0</v>
      </c>
      <c r="P56" s="25">
        <v>5</v>
      </c>
      <c r="Q56" s="26">
        <v>3.4965000000000002</v>
      </c>
      <c r="R56" s="24">
        <v>32</v>
      </c>
      <c r="S56" s="27">
        <v>22.377600000000001</v>
      </c>
      <c r="T56" s="31">
        <v>0</v>
      </c>
      <c r="U56" s="26">
        <v>0</v>
      </c>
      <c r="V56" s="31">
        <v>0</v>
      </c>
      <c r="W56" s="27">
        <v>0</v>
      </c>
      <c r="X56" s="28">
        <v>720</v>
      </c>
      <c r="Y56" s="29">
        <v>100</v>
      </c>
    </row>
    <row r="57" spans="1:25" s="19" customFormat="1" ht="15" customHeight="1" x14ac:dyDescent="0.2">
      <c r="A57" s="18" t="s">
        <v>15</v>
      </c>
      <c r="B57" s="65" t="s">
        <v>66</v>
      </c>
      <c r="C57" s="54">
        <f t="shared" si="0"/>
        <v>2555</v>
      </c>
      <c r="D57" s="55">
        <v>47</v>
      </c>
      <c r="E57" s="56">
        <v>1.8394999999999999</v>
      </c>
      <c r="F57" s="58">
        <v>26</v>
      </c>
      <c r="G57" s="56">
        <v>1.0176099999999999</v>
      </c>
      <c r="H57" s="57">
        <v>180</v>
      </c>
      <c r="I57" s="56">
        <v>7.0449999999999999</v>
      </c>
      <c r="J57" s="57">
        <v>538</v>
      </c>
      <c r="K57" s="56">
        <v>21.056999999999999</v>
      </c>
      <c r="L57" s="57">
        <v>1584</v>
      </c>
      <c r="M57" s="56">
        <v>61.996099999999998</v>
      </c>
      <c r="N57" s="57">
        <v>3</v>
      </c>
      <c r="O57" s="56">
        <v>0.1174</v>
      </c>
      <c r="P57" s="66">
        <v>177</v>
      </c>
      <c r="Q57" s="60">
        <v>6.9276</v>
      </c>
      <c r="R57" s="57">
        <v>1839</v>
      </c>
      <c r="S57" s="62">
        <v>71.976500000000001</v>
      </c>
      <c r="T57" s="67">
        <v>10</v>
      </c>
      <c r="U57" s="60">
        <v>0.39140000000000003</v>
      </c>
      <c r="V57" s="67">
        <v>85</v>
      </c>
      <c r="W57" s="62">
        <v>3.3268</v>
      </c>
      <c r="X57" s="63">
        <v>2232</v>
      </c>
      <c r="Y57" s="64">
        <v>100</v>
      </c>
    </row>
    <row r="58" spans="1:25" s="19" customFormat="1" ht="15" customHeight="1" thickBot="1" x14ac:dyDescent="0.25">
      <c r="A58" s="18" t="s">
        <v>15</v>
      </c>
      <c r="B58" s="35" t="s">
        <v>67</v>
      </c>
      <c r="C58" s="69">
        <f t="shared" si="0"/>
        <v>109</v>
      </c>
      <c r="D58" s="70">
        <v>4</v>
      </c>
      <c r="E58" s="37">
        <v>3.6697000000000002</v>
      </c>
      <c r="F58" s="38">
        <v>1</v>
      </c>
      <c r="G58" s="37">
        <v>0.91742999999999997</v>
      </c>
      <c r="H58" s="39">
        <v>6</v>
      </c>
      <c r="I58" s="37">
        <v>5.5045999999999999</v>
      </c>
      <c r="J58" s="38">
        <v>3</v>
      </c>
      <c r="K58" s="37">
        <v>2.7519999999999998</v>
      </c>
      <c r="L58" s="38">
        <v>94</v>
      </c>
      <c r="M58" s="37">
        <v>86.238500000000002</v>
      </c>
      <c r="N58" s="38">
        <v>0</v>
      </c>
      <c r="O58" s="37">
        <v>0</v>
      </c>
      <c r="P58" s="40">
        <v>1</v>
      </c>
      <c r="Q58" s="41">
        <v>0.91739999999999999</v>
      </c>
      <c r="R58" s="38">
        <v>90</v>
      </c>
      <c r="S58" s="42">
        <v>82.568799999999996</v>
      </c>
      <c r="T58" s="36">
        <v>0</v>
      </c>
      <c r="U58" s="41">
        <v>0</v>
      </c>
      <c r="V58" s="36">
        <v>0</v>
      </c>
      <c r="W58" s="42">
        <v>0</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69</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70</v>
      </c>
      <c r="C61" s="74"/>
      <c r="D61" s="74"/>
      <c r="E61" s="74"/>
      <c r="F61" s="74"/>
      <c r="G61" s="74"/>
      <c r="H61" s="74"/>
      <c r="I61" s="74"/>
      <c r="J61" s="74"/>
      <c r="K61" s="74"/>
      <c r="L61" s="74"/>
      <c r="M61" s="74"/>
      <c r="N61" s="74"/>
      <c r="O61" s="74"/>
      <c r="P61" s="74"/>
      <c r="Q61" s="74"/>
      <c r="R61" s="74"/>
      <c r="S61" s="74"/>
      <c r="T61" s="74"/>
      <c r="U61" s="74"/>
      <c r="V61" s="74"/>
      <c r="W61" s="74"/>
      <c r="X61" s="74"/>
      <c r="Y61" s="74"/>
    </row>
    <row r="62" spans="1:25" s="46" customFormat="1" ht="14.1" customHeight="1" x14ac:dyDescent="0.2">
      <c r="B62" s="49" t="s">
        <v>71</v>
      </c>
      <c r="C62" s="74"/>
      <c r="D62" s="74"/>
      <c r="E62" s="74"/>
      <c r="F62" s="74"/>
      <c r="G62" s="74"/>
      <c r="H62" s="74"/>
      <c r="I62" s="74"/>
      <c r="J62" s="74"/>
      <c r="K62" s="74"/>
      <c r="L62" s="74"/>
      <c r="M62" s="74"/>
      <c r="N62" s="74"/>
      <c r="O62" s="74"/>
      <c r="P62" s="74"/>
      <c r="Q62" s="74"/>
      <c r="R62" s="74"/>
      <c r="S62" s="74"/>
      <c r="T62" s="74"/>
      <c r="U62" s="74"/>
      <c r="V62" s="74"/>
      <c r="W62" s="74"/>
      <c r="X62" s="74"/>
      <c r="Y62" s="74"/>
    </row>
    <row r="63" spans="1:25" s="46" customFormat="1" ht="15" customHeight="1" x14ac:dyDescent="0.2">
      <c r="A63" s="48"/>
      <c r="B63" s="49" t="str">
        <f>CONCATENATE("NOTE: Table reads (for US Totals):  Of all ",IF(ISTEXT(C7),LEFT(C7,3),TEXT(C7,"#,##0"))," public school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31,224 public school students subjected to seclusion, 20,729 (66.4%) were students with disabilities served under the Individuals with Disabilities Education Act (IDEA), and 312 (1.0%)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",TEXT(C7,"#,##0")," public school students with and without disabilities ",(A7), ", ",TEXT(D7,"#,##0")," (",TEXT(E7,"0.0"),"%) were American Indian or Alaska Native students with or without disabilities served under IDEA.")</f>
        <v xml:space="preserve">            Table reads (for US Race/Ethnicity):  Of all 31,224 public school students with and without disabilities subjected to seclusion, 997 (3.2%) were American Indian or Alaska Native students with or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4"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4"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V4:W5"/>
    <mergeCell ref="X4:X5"/>
    <mergeCell ref="Y4:Y5"/>
    <mergeCell ref="D5:E5"/>
    <mergeCell ref="F5:G5"/>
    <mergeCell ref="H5:I5"/>
    <mergeCell ref="J5:K5"/>
    <mergeCell ref="L5:M5"/>
    <mergeCell ref="N5:O5"/>
    <mergeCell ref="P5:Q5"/>
    <mergeCell ref="B4:B5"/>
    <mergeCell ref="C4:C5"/>
    <mergeCell ref="D4:Q4"/>
    <mergeCell ref="R4:S5"/>
    <mergeCell ref="T4:U5"/>
  </mergeCells>
  <phoneticPr fontId="21" type="noConversion"/>
  <printOptions horizontalCentered="1"/>
  <pageMargins left="0.25" right="0.25" top="1" bottom="1" header="0.5" footer="0.5"/>
  <pageSetup paperSize="17" scale="70" orientation="landscape" horizontalDpi="2400" verticalDpi="2400" r:id="rId1"/>
  <extLst>
    <ext xmlns:mx="http://schemas.microsoft.com/office/mac/excel/2008/main" uri="{64002731-A6B0-56B0-2670-7721B7C09600}">
      <mx:PLV Mode="0" OnePage="0" WScale="4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7" t="str">
        <f>CONCATENATE("Number and percentage of public school male students ",A7, ", by race/ethnicity, disability status, and English proficiency, by state: School Year 2015-16")</f>
        <v>Number and percentage of public school male students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c r="V2" s="77"/>
      <c r="W2" s="77"/>
    </row>
    <row r="3" spans="1:25" s="1" customFormat="1" ht="15" customHeight="1" thickBot="1" x14ac:dyDescent="0.3">
      <c r="A3" s="73">
        <f>C7-T7</f>
        <v>24293</v>
      </c>
      <c r="B3" s="76"/>
      <c r="C3" s="75"/>
      <c r="D3" s="75"/>
      <c r="E3" s="75"/>
      <c r="F3" s="75"/>
      <c r="G3" s="75"/>
      <c r="H3" s="75"/>
      <c r="I3" s="75"/>
      <c r="J3" s="75"/>
      <c r="K3" s="75"/>
      <c r="L3" s="75"/>
      <c r="M3" s="75"/>
      <c r="N3" s="75"/>
      <c r="O3" s="75"/>
      <c r="P3" s="75"/>
      <c r="Q3" s="75"/>
      <c r="R3" s="75"/>
      <c r="S3" s="75"/>
      <c r="T3" s="75"/>
      <c r="U3" s="75"/>
      <c r="V3" s="75"/>
      <c r="W3" s="3"/>
      <c r="X3" s="75"/>
      <c r="Y3" s="75"/>
    </row>
    <row r="4" spans="1:25" s="9" customFormat="1" ht="24.95" customHeight="1" x14ac:dyDescent="0.2">
      <c r="A4" s="8"/>
      <c r="B4" s="78" t="s">
        <v>0</v>
      </c>
      <c r="C4" s="80" t="s">
        <v>10</v>
      </c>
      <c r="D4" s="82" t="s">
        <v>72</v>
      </c>
      <c r="E4" s="83"/>
      <c r="F4" s="83"/>
      <c r="G4" s="83"/>
      <c r="H4" s="83"/>
      <c r="I4" s="83"/>
      <c r="J4" s="83"/>
      <c r="K4" s="83"/>
      <c r="L4" s="83"/>
      <c r="M4" s="83"/>
      <c r="N4" s="83"/>
      <c r="O4" s="83"/>
      <c r="P4" s="83"/>
      <c r="Q4" s="84"/>
      <c r="R4" s="85" t="s">
        <v>68</v>
      </c>
      <c r="S4" s="86"/>
      <c r="T4" s="85" t="s">
        <v>16</v>
      </c>
      <c r="U4" s="86"/>
      <c r="V4" s="85" t="s">
        <v>11</v>
      </c>
      <c r="W4" s="86"/>
      <c r="X4" s="89" t="s">
        <v>14</v>
      </c>
      <c r="Y4" s="92" t="s">
        <v>12</v>
      </c>
    </row>
    <row r="5" spans="1:25"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87"/>
      <c r="W5" s="88"/>
      <c r="X5" s="90"/>
      <c r="Y5" s="93"/>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73</v>
      </c>
      <c r="T6" s="11" t="s">
        <v>8</v>
      </c>
      <c r="U6" s="15" t="s">
        <v>73</v>
      </c>
      <c r="V6" s="13" t="s">
        <v>8</v>
      </c>
      <c r="W6" s="15" t="s">
        <v>73</v>
      </c>
      <c r="X6" s="16"/>
      <c r="Y6" s="17"/>
    </row>
    <row r="7" spans="1:25" s="19" customFormat="1" ht="15" customHeight="1" x14ac:dyDescent="0.2">
      <c r="A7" s="18" t="str">
        <f>[1]Total!A7</f>
        <v>subjected to seclusion</v>
      </c>
      <c r="B7" s="53" t="s">
        <v>9</v>
      </c>
      <c r="C7" s="54">
        <f>D7+F7+H7+J7+L7+N7+P7</f>
        <v>24550</v>
      </c>
      <c r="D7" s="55">
        <v>688</v>
      </c>
      <c r="E7" s="56">
        <v>2.8024</v>
      </c>
      <c r="F7" s="57">
        <v>218</v>
      </c>
      <c r="G7" s="56">
        <v>0.88797999999999999</v>
      </c>
      <c r="H7" s="57">
        <v>2528</v>
      </c>
      <c r="I7" s="56">
        <v>10.2974</v>
      </c>
      <c r="J7" s="57">
        <v>5304</v>
      </c>
      <c r="K7" s="56">
        <v>21.605</v>
      </c>
      <c r="L7" s="57">
        <v>14425</v>
      </c>
      <c r="M7" s="56">
        <v>58.757599999999996</v>
      </c>
      <c r="N7" s="58">
        <v>42</v>
      </c>
      <c r="O7" s="56">
        <v>0.1711</v>
      </c>
      <c r="P7" s="59">
        <v>1345</v>
      </c>
      <c r="Q7" s="60">
        <v>5.4786000000000001</v>
      </c>
      <c r="R7" s="57">
        <v>17017</v>
      </c>
      <c r="S7" s="62">
        <v>69.315700000000007</v>
      </c>
      <c r="T7" s="61">
        <v>257</v>
      </c>
      <c r="U7" s="60">
        <v>1.0468</v>
      </c>
      <c r="V7" s="61">
        <v>1008</v>
      </c>
      <c r="W7" s="62">
        <v>4.1059000000000001</v>
      </c>
      <c r="X7" s="63">
        <v>96360</v>
      </c>
      <c r="Y7" s="64">
        <v>99.379000000000005</v>
      </c>
    </row>
    <row r="8" spans="1:25" s="19" customFormat="1" ht="15" customHeight="1" x14ac:dyDescent="0.2">
      <c r="A8" s="18" t="s">
        <v>15</v>
      </c>
      <c r="B8" s="20" t="s">
        <v>18</v>
      </c>
      <c r="C8" s="21">
        <f t="shared" ref="C8:C58" si="0">D8+F8+H8+J8+L8+N8+P8</f>
        <v>481</v>
      </c>
      <c r="D8" s="22">
        <v>0</v>
      </c>
      <c r="E8" s="23">
        <v>0</v>
      </c>
      <c r="F8" s="24">
        <v>1</v>
      </c>
      <c r="G8" s="23">
        <v>0.2079</v>
      </c>
      <c r="H8" s="30">
        <v>4</v>
      </c>
      <c r="I8" s="23">
        <v>0.83160000000000001</v>
      </c>
      <c r="J8" s="24">
        <v>256</v>
      </c>
      <c r="K8" s="23">
        <v>53.222000000000001</v>
      </c>
      <c r="L8" s="24">
        <v>212</v>
      </c>
      <c r="M8" s="23">
        <v>44.074800000000003</v>
      </c>
      <c r="N8" s="24">
        <v>0</v>
      </c>
      <c r="O8" s="23">
        <v>0</v>
      </c>
      <c r="P8" s="32">
        <v>8</v>
      </c>
      <c r="Q8" s="26">
        <v>1.6632</v>
      </c>
      <c r="R8" s="24">
        <v>200</v>
      </c>
      <c r="S8" s="27">
        <v>41.58</v>
      </c>
      <c r="T8" s="22">
        <v>0</v>
      </c>
      <c r="U8" s="26">
        <v>0</v>
      </c>
      <c r="V8" s="31">
        <v>0</v>
      </c>
      <c r="W8" s="27">
        <v>0</v>
      </c>
      <c r="X8" s="28">
        <v>1400</v>
      </c>
      <c r="Y8" s="29">
        <v>100</v>
      </c>
    </row>
    <row r="9" spans="1:25" s="19" customFormat="1" ht="15" customHeight="1" x14ac:dyDescent="0.2">
      <c r="A9" s="18" t="s">
        <v>15</v>
      </c>
      <c r="B9" s="65" t="s">
        <v>17</v>
      </c>
      <c r="C9" s="54">
        <f t="shared" si="0"/>
        <v>228</v>
      </c>
      <c r="D9" s="55">
        <v>43</v>
      </c>
      <c r="E9" s="56">
        <v>18.8596</v>
      </c>
      <c r="F9" s="57">
        <v>2</v>
      </c>
      <c r="G9" s="56">
        <v>0.87719000000000003</v>
      </c>
      <c r="H9" s="57">
        <v>18</v>
      </c>
      <c r="I9" s="56">
        <v>7.8947000000000003</v>
      </c>
      <c r="J9" s="58">
        <v>15</v>
      </c>
      <c r="K9" s="56">
        <v>6.5789999999999997</v>
      </c>
      <c r="L9" s="58">
        <v>106</v>
      </c>
      <c r="M9" s="56">
        <v>46.491199999999999</v>
      </c>
      <c r="N9" s="57">
        <v>3</v>
      </c>
      <c r="O9" s="56">
        <v>1.3158000000000001</v>
      </c>
      <c r="P9" s="66">
        <v>41</v>
      </c>
      <c r="Q9" s="60">
        <v>17.982500000000002</v>
      </c>
      <c r="R9" s="57">
        <v>214</v>
      </c>
      <c r="S9" s="62">
        <v>93.8596</v>
      </c>
      <c r="T9" s="67">
        <v>0</v>
      </c>
      <c r="U9" s="60">
        <v>0</v>
      </c>
      <c r="V9" s="67">
        <v>4</v>
      </c>
      <c r="W9" s="62">
        <v>1.7544</v>
      </c>
      <c r="X9" s="63">
        <v>503</v>
      </c>
      <c r="Y9" s="64">
        <v>100</v>
      </c>
    </row>
    <row r="10" spans="1:25" s="19" customFormat="1" ht="15" customHeight="1" x14ac:dyDescent="0.2">
      <c r="A10" s="18" t="s">
        <v>15</v>
      </c>
      <c r="B10" s="20" t="s">
        <v>20</v>
      </c>
      <c r="C10" s="21">
        <f t="shared" si="0"/>
        <v>312</v>
      </c>
      <c r="D10" s="31">
        <v>21</v>
      </c>
      <c r="E10" s="23">
        <v>6.7308000000000003</v>
      </c>
      <c r="F10" s="24">
        <v>0</v>
      </c>
      <c r="G10" s="23">
        <v>0</v>
      </c>
      <c r="H10" s="30">
        <v>73</v>
      </c>
      <c r="I10" s="23">
        <v>23.397400000000001</v>
      </c>
      <c r="J10" s="24">
        <v>42</v>
      </c>
      <c r="K10" s="23">
        <v>13.462</v>
      </c>
      <c r="L10" s="30">
        <v>159</v>
      </c>
      <c r="M10" s="23">
        <v>50.961500000000001</v>
      </c>
      <c r="N10" s="30">
        <v>0</v>
      </c>
      <c r="O10" s="23">
        <v>0</v>
      </c>
      <c r="P10" s="25">
        <v>17</v>
      </c>
      <c r="Q10" s="26">
        <v>5.4486999999999997</v>
      </c>
      <c r="R10" s="24">
        <v>248</v>
      </c>
      <c r="S10" s="27">
        <v>79.487200000000001</v>
      </c>
      <c r="T10" s="31">
        <v>1</v>
      </c>
      <c r="U10" s="26">
        <v>0.32050000000000001</v>
      </c>
      <c r="V10" s="31">
        <v>6</v>
      </c>
      <c r="W10" s="27">
        <v>1.9231</v>
      </c>
      <c r="X10" s="28">
        <v>1977</v>
      </c>
      <c r="Y10" s="29">
        <v>100</v>
      </c>
    </row>
    <row r="11" spans="1:25" s="19" customFormat="1" ht="15" customHeight="1" x14ac:dyDescent="0.2">
      <c r="A11" s="18" t="s">
        <v>15</v>
      </c>
      <c r="B11" s="65" t="s">
        <v>19</v>
      </c>
      <c r="C11" s="54">
        <f t="shared" si="0"/>
        <v>186</v>
      </c>
      <c r="D11" s="55">
        <v>1</v>
      </c>
      <c r="E11" s="56">
        <v>0.53759999999999997</v>
      </c>
      <c r="F11" s="58">
        <v>1</v>
      </c>
      <c r="G11" s="56">
        <v>0.53763000000000005</v>
      </c>
      <c r="H11" s="57">
        <v>27</v>
      </c>
      <c r="I11" s="56">
        <v>14.5161</v>
      </c>
      <c r="J11" s="57">
        <v>7</v>
      </c>
      <c r="K11" s="56">
        <v>3.7629999999999999</v>
      </c>
      <c r="L11" s="57">
        <v>128</v>
      </c>
      <c r="M11" s="56">
        <v>68.8172</v>
      </c>
      <c r="N11" s="57">
        <v>21</v>
      </c>
      <c r="O11" s="56">
        <v>11.2903</v>
      </c>
      <c r="P11" s="66">
        <v>1</v>
      </c>
      <c r="Q11" s="60">
        <v>0.53759999999999997</v>
      </c>
      <c r="R11" s="57">
        <v>44</v>
      </c>
      <c r="S11" s="62">
        <v>23.655899999999999</v>
      </c>
      <c r="T11" s="67">
        <v>16</v>
      </c>
      <c r="U11" s="60">
        <v>8.6021999999999998</v>
      </c>
      <c r="V11" s="55">
        <v>53</v>
      </c>
      <c r="W11" s="62">
        <v>28.494599999999998</v>
      </c>
      <c r="X11" s="63">
        <v>1092</v>
      </c>
      <c r="Y11" s="64">
        <v>100</v>
      </c>
    </row>
    <row r="12" spans="1:25" s="19" customFormat="1" ht="15" customHeight="1" x14ac:dyDescent="0.2">
      <c r="A12" s="18" t="s">
        <v>15</v>
      </c>
      <c r="B12" s="20" t="s">
        <v>21</v>
      </c>
      <c r="C12" s="21">
        <f t="shared" si="0"/>
        <v>323</v>
      </c>
      <c r="D12" s="22">
        <v>3</v>
      </c>
      <c r="E12" s="23">
        <v>0.92879999999999996</v>
      </c>
      <c r="F12" s="30">
        <v>7</v>
      </c>
      <c r="G12" s="23">
        <v>2.1671800000000001</v>
      </c>
      <c r="H12" s="24">
        <v>142</v>
      </c>
      <c r="I12" s="23">
        <v>43.962800000000001</v>
      </c>
      <c r="J12" s="24">
        <v>80</v>
      </c>
      <c r="K12" s="23">
        <v>24.768000000000001</v>
      </c>
      <c r="L12" s="24">
        <v>76</v>
      </c>
      <c r="M12" s="23">
        <v>23.529399999999999</v>
      </c>
      <c r="N12" s="30">
        <v>2</v>
      </c>
      <c r="O12" s="23">
        <v>0.61919999999999997</v>
      </c>
      <c r="P12" s="32">
        <v>13</v>
      </c>
      <c r="Q12" s="26">
        <v>4.0247999999999999</v>
      </c>
      <c r="R12" s="24">
        <v>175</v>
      </c>
      <c r="S12" s="27">
        <v>54.179600000000001</v>
      </c>
      <c r="T12" s="31">
        <v>8</v>
      </c>
      <c r="U12" s="26">
        <v>2.4767999999999999</v>
      </c>
      <c r="V12" s="22">
        <v>34</v>
      </c>
      <c r="W12" s="27">
        <v>10.526300000000001</v>
      </c>
      <c r="X12" s="28">
        <v>10138</v>
      </c>
      <c r="Y12" s="29">
        <v>100</v>
      </c>
    </row>
    <row r="13" spans="1:25" s="19" customFormat="1" ht="15" customHeight="1" x14ac:dyDescent="0.2">
      <c r="A13" s="18" t="s">
        <v>15</v>
      </c>
      <c r="B13" s="65" t="s">
        <v>22</v>
      </c>
      <c r="C13" s="54">
        <f t="shared" si="0"/>
        <v>214</v>
      </c>
      <c r="D13" s="55">
        <v>1</v>
      </c>
      <c r="E13" s="56">
        <v>0.46729999999999999</v>
      </c>
      <c r="F13" s="58">
        <v>2</v>
      </c>
      <c r="G13" s="56">
        <v>0.93457999999999997</v>
      </c>
      <c r="H13" s="57">
        <v>47</v>
      </c>
      <c r="I13" s="56">
        <v>21.962599999999998</v>
      </c>
      <c r="J13" s="58">
        <v>36</v>
      </c>
      <c r="K13" s="56">
        <v>16.821999999999999</v>
      </c>
      <c r="L13" s="57">
        <v>116</v>
      </c>
      <c r="M13" s="56">
        <v>54.205599999999997</v>
      </c>
      <c r="N13" s="57">
        <v>0</v>
      </c>
      <c r="O13" s="56">
        <v>0</v>
      </c>
      <c r="P13" s="59">
        <v>12</v>
      </c>
      <c r="Q13" s="60">
        <v>5.6074999999999999</v>
      </c>
      <c r="R13" s="57">
        <v>156</v>
      </c>
      <c r="S13" s="62">
        <v>72.897199999999998</v>
      </c>
      <c r="T13" s="55">
        <v>1</v>
      </c>
      <c r="U13" s="60">
        <v>0.46729999999999999</v>
      </c>
      <c r="V13" s="67">
        <v>4</v>
      </c>
      <c r="W13" s="62">
        <v>1.8692</v>
      </c>
      <c r="X13" s="63">
        <v>1868</v>
      </c>
      <c r="Y13" s="64">
        <v>91.328000000000003</v>
      </c>
    </row>
    <row r="14" spans="1:25" s="19" customFormat="1" ht="15" customHeight="1" x14ac:dyDescent="0.2">
      <c r="A14" s="18" t="s">
        <v>15</v>
      </c>
      <c r="B14" s="20" t="s">
        <v>23</v>
      </c>
      <c r="C14" s="33">
        <f t="shared" si="0"/>
        <v>898</v>
      </c>
      <c r="D14" s="22">
        <v>3</v>
      </c>
      <c r="E14" s="23">
        <v>0.33410000000000001</v>
      </c>
      <c r="F14" s="24">
        <v>7</v>
      </c>
      <c r="G14" s="23">
        <v>0.77951000000000004</v>
      </c>
      <c r="H14" s="30">
        <v>231</v>
      </c>
      <c r="I14" s="23">
        <v>25.723800000000001</v>
      </c>
      <c r="J14" s="30">
        <v>227</v>
      </c>
      <c r="K14" s="23">
        <v>25.277999999999999</v>
      </c>
      <c r="L14" s="30">
        <v>390</v>
      </c>
      <c r="M14" s="23">
        <v>43.4298</v>
      </c>
      <c r="N14" s="24">
        <v>0</v>
      </c>
      <c r="O14" s="23">
        <v>0</v>
      </c>
      <c r="P14" s="25">
        <v>40</v>
      </c>
      <c r="Q14" s="26">
        <v>4.4542999999999999</v>
      </c>
      <c r="R14" s="24">
        <v>802</v>
      </c>
      <c r="S14" s="27">
        <v>89.309600000000003</v>
      </c>
      <c r="T14" s="31">
        <v>9</v>
      </c>
      <c r="U14" s="26">
        <v>1.0022</v>
      </c>
      <c r="V14" s="22">
        <v>19</v>
      </c>
      <c r="W14" s="27">
        <v>2.1158000000000001</v>
      </c>
      <c r="X14" s="28">
        <v>1238</v>
      </c>
      <c r="Y14" s="29">
        <v>100</v>
      </c>
    </row>
    <row r="15" spans="1:25" s="19" customFormat="1" ht="15" customHeight="1" x14ac:dyDescent="0.2">
      <c r="A15" s="18" t="s">
        <v>15</v>
      </c>
      <c r="B15" s="65" t="s">
        <v>25</v>
      </c>
      <c r="C15" s="68">
        <f t="shared" si="0"/>
        <v>2</v>
      </c>
      <c r="D15" s="55">
        <v>0</v>
      </c>
      <c r="E15" s="56">
        <v>0</v>
      </c>
      <c r="F15" s="57">
        <v>0</v>
      </c>
      <c r="G15" s="56">
        <v>0</v>
      </c>
      <c r="H15" s="57">
        <v>0</v>
      </c>
      <c r="I15" s="56">
        <v>0</v>
      </c>
      <c r="J15" s="58">
        <v>2</v>
      </c>
      <c r="K15" s="56">
        <v>100</v>
      </c>
      <c r="L15" s="57">
        <v>0</v>
      </c>
      <c r="M15" s="56">
        <v>0</v>
      </c>
      <c r="N15" s="58">
        <v>0</v>
      </c>
      <c r="O15" s="56">
        <v>0</v>
      </c>
      <c r="P15" s="59">
        <v>0</v>
      </c>
      <c r="Q15" s="60">
        <v>0</v>
      </c>
      <c r="R15" s="57">
        <v>1</v>
      </c>
      <c r="S15" s="62">
        <v>50</v>
      </c>
      <c r="T15" s="67">
        <v>1</v>
      </c>
      <c r="U15" s="60">
        <v>50</v>
      </c>
      <c r="V15" s="55">
        <v>0</v>
      </c>
      <c r="W15" s="62">
        <v>0</v>
      </c>
      <c r="X15" s="63">
        <v>235</v>
      </c>
      <c r="Y15" s="64">
        <v>100</v>
      </c>
    </row>
    <row r="16" spans="1:25" s="19" customFormat="1" ht="15" customHeight="1" x14ac:dyDescent="0.2">
      <c r="A16" s="18" t="s">
        <v>15</v>
      </c>
      <c r="B16" s="20" t="s">
        <v>24</v>
      </c>
      <c r="C16" s="33">
        <f t="shared" si="0"/>
        <v>83</v>
      </c>
      <c r="D16" s="31">
        <v>0</v>
      </c>
      <c r="E16" s="23">
        <v>0</v>
      </c>
      <c r="F16" s="30">
        <v>0</v>
      </c>
      <c r="G16" s="23">
        <v>0</v>
      </c>
      <c r="H16" s="24">
        <v>1</v>
      </c>
      <c r="I16" s="23">
        <v>1.2048000000000001</v>
      </c>
      <c r="J16" s="30">
        <v>82</v>
      </c>
      <c r="K16" s="23">
        <v>98.795000000000002</v>
      </c>
      <c r="L16" s="24">
        <v>0</v>
      </c>
      <c r="M16" s="23">
        <v>0</v>
      </c>
      <c r="N16" s="30">
        <v>0</v>
      </c>
      <c r="O16" s="23">
        <v>0</v>
      </c>
      <c r="P16" s="25">
        <v>0</v>
      </c>
      <c r="Q16" s="26">
        <v>0</v>
      </c>
      <c r="R16" s="24">
        <v>56</v>
      </c>
      <c r="S16" s="27">
        <v>67.469899999999996</v>
      </c>
      <c r="T16" s="22">
        <v>1</v>
      </c>
      <c r="U16" s="26">
        <v>1.2048000000000001</v>
      </c>
      <c r="V16" s="22">
        <v>0</v>
      </c>
      <c r="W16" s="27">
        <v>0</v>
      </c>
      <c r="X16" s="28">
        <v>221</v>
      </c>
      <c r="Y16" s="29">
        <v>100</v>
      </c>
    </row>
    <row r="17" spans="1:25" s="19" customFormat="1" ht="15" customHeight="1" x14ac:dyDescent="0.2">
      <c r="A17" s="18" t="s">
        <v>15</v>
      </c>
      <c r="B17" s="65" t="s">
        <v>26</v>
      </c>
      <c r="C17" s="54">
        <f t="shared" si="0"/>
        <v>288</v>
      </c>
      <c r="D17" s="55">
        <v>1</v>
      </c>
      <c r="E17" s="56">
        <v>0.34720000000000001</v>
      </c>
      <c r="F17" s="58">
        <v>2</v>
      </c>
      <c r="G17" s="56">
        <v>0.69443999999999995</v>
      </c>
      <c r="H17" s="57">
        <v>27</v>
      </c>
      <c r="I17" s="56">
        <v>9.375</v>
      </c>
      <c r="J17" s="58">
        <v>109</v>
      </c>
      <c r="K17" s="56">
        <v>37.847000000000001</v>
      </c>
      <c r="L17" s="58">
        <v>132</v>
      </c>
      <c r="M17" s="56">
        <v>45.833300000000001</v>
      </c>
      <c r="N17" s="58">
        <v>0</v>
      </c>
      <c r="O17" s="56">
        <v>0</v>
      </c>
      <c r="P17" s="66">
        <v>17</v>
      </c>
      <c r="Q17" s="60">
        <v>5.9028</v>
      </c>
      <c r="R17" s="57">
        <v>137</v>
      </c>
      <c r="S17" s="62">
        <v>47.569400000000002</v>
      </c>
      <c r="T17" s="55">
        <v>12</v>
      </c>
      <c r="U17" s="60">
        <v>4.1666999999999996</v>
      </c>
      <c r="V17" s="55">
        <v>5</v>
      </c>
      <c r="W17" s="62">
        <v>1.7361</v>
      </c>
      <c r="X17" s="63">
        <v>3952</v>
      </c>
      <c r="Y17" s="64">
        <v>100</v>
      </c>
    </row>
    <row r="18" spans="1:25" s="19" customFormat="1" ht="15" customHeight="1" x14ac:dyDescent="0.2">
      <c r="A18" s="18" t="s">
        <v>15</v>
      </c>
      <c r="B18" s="20" t="s">
        <v>27</v>
      </c>
      <c r="C18" s="21">
        <f t="shared" si="0"/>
        <v>235</v>
      </c>
      <c r="D18" s="31">
        <v>0</v>
      </c>
      <c r="E18" s="23">
        <v>0</v>
      </c>
      <c r="F18" s="24">
        <v>0</v>
      </c>
      <c r="G18" s="23">
        <v>0</v>
      </c>
      <c r="H18" s="24">
        <v>6</v>
      </c>
      <c r="I18" s="23">
        <v>2.5531999999999999</v>
      </c>
      <c r="J18" s="24">
        <v>192</v>
      </c>
      <c r="K18" s="23">
        <v>81.701999999999998</v>
      </c>
      <c r="L18" s="24">
        <v>32</v>
      </c>
      <c r="M18" s="23">
        <v>13.617000000000001</v>
      </c>
      <c r="N18" s="24">
        <v>0</v>
      </c>
      <c r="O18" s="23">
        <v>0</v>
      </c>
      <c r="P18" s="25">
        <v>5</v>
      </c>
      <c r="Q18" s="26">
        <v>2.1276999999999999</v>
      </c>
      <c r="R18" s="24">
        <v>67</v>
      </c>
      <c r="S18" s="27">
        <v>28.5106</v>
      </c>
      <c r="T18" s="31">
        <v>0</v>
      </c>
      <c r="U18" s="26">
        <v>0</v>
      </c>
      <c r="V18" s="22">
        <v>1</v>
      </c>
      <c r="W18" s="27">
        <v>0.42549999999999999</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271</v>
      </c>
      <c r="D20" s="31">
        <v>5</v>
      </c>
      <c r="E20" s="23">
        <v>1.845</v>
      </c>
      <c r="F20" s="30">
        <v>1</v>
      </c>
      <c r="G20" s="23">
        <v>0.36899999999999999</v>
      </c>
      <c r="H20" s="24">
        <v>97</v>
      </c>
      <c r="I20" s="23">
        <v>35.793399999999998</v>
      </c>
      <c r="J20" s="30">
        <v>3</v>
      </c>
      <c r="K20" s="23">
        <v>1.107</v>
      </c>
      <c r="L20" s="30">
        <v>160</v>
      </c>
      <c r="M20" s="23">
        <v>59.040599999999998</v>
      </c>
      <c r="N20" s="30">
        <v>0</v>
      </c>
      <c r="O20" s="23">
        <v>0</v>
      </c>
      <c r="P20" s="25">
        <v>5</v>
      </c>
      <c r="Q20" s="26">
        <v>1.845</v>
      </c>
      <c r="R20" s="24">
        <v>54</v>
      </c>
      <c r="S20" s="27">
        <v>19.926200000000001</v>
      </c>
      <c r="T20" s="31">
        <v>18</v>
      </c>
      <c r="U20" s="26">
        <v>6.6421000000000001</v>
      </c>
      <c r="V20" s="22">
        <v>69</v>
      </c>
      <c r="W20" s="27">
        <v>25.461300000000001</v>
      </c>
      <c r="X20" s="28">
        <v>720</v>
      </c>
      <c r="Y20" s="29">
        <v>100</v>
      </c>
    </row>
    <row r="21" spans="1:25" s="19" customFormat="1" ht="15" customHeight="1" x14ac:dyDescent="0.2">
      <c r="A21" s="18" t="s">
        <v>15</v>
      </c>
      <c r="B21" s="65" t="s">
        <v>31</v>
      </c>
      <c r="C21" s="54">
        <f t="shared" si="0"/>
        <v>1518</v>
      </c>
      <c r="D21" s="67">
        <v>6</v>
      </c>
      <c r="E21" s="56">
        <v>0.39529999999999998</v>
      </c>
      <c r="F21" s="57">
        <v>14</v>
      </c>
      <c r="G21" s="56">
        <v>0.92227000000000003</v>
      </c>
      <c r="H21" s="58">
        <v>172</v>
      </c>
      <c r="I21" s="56">
        <v>11.3307</v>
      </c>
      <c r="J21" s="57">
        <v>300</v>
      </c>
      <c r="K21" s="56">
        <v>19.763000000000002</v>
      </c>
      <c r="L21" s="57">
        <v>957</v>
      </c>
      <c r="M21" s="56">
        <v>63.043500000000002</v>
      </c>
      <c r="N21" s="57">
        <v>1</v>
      </c>
      <c r="O21" s="56">
        <v>6.59E-2</v>
      </c>
      <c r="P21" s="66">
        <v>68</v>
      </c>
      <c r="Q21" s="60">
        <v>4.4795999999999996</v>
      </c>
      <c r="R21" s="57">
        <v>1138</v>
      </c>
      <c r="S21" s="62">
        <v>74.967100000000002</v>
      </c>
      <c r="T21" s="55">
        <v>13</v>
      </c>
      <c r="U21" s="60">
        <v>0.85640000000000005</v>
      </c>
      <c r="V21" s="67">
        <v>58</v>
      </c>
      <c r="W21" s="62">
        <v>3.8208000000000002</v>
      </c>
      <c r="X21" s="63">
        <v>4081</v>
      </c>
      <c r="Y21" s="64">
        <v>99.706000000000003</v>
      </c>
    </row>
    <row r="22" spans="1:25" s="19" customFormat="1" ht="15" customHeight="1" x14ac:dyDescent="0.2">
      <c r="A22" s="18" t="s">
        <v>15</v>
      </c>
      <c r="B22" s="20" t="s">
        <v>32</v>
      </c>
      <c r="C22" s="21">
        <f t="shared" si="0"/>
        <v>1562</v>
      </c>
      <c r="D22" s="22">
        <v>1</v>
      </c>
      <c r="E22" s="23">
        <v>6.4000000000000001E-2</v>
      </c>
      <c r="F22" s="30">
        <v>2</v>
      </c>
      <c r="G22" s="23">
        <v>0.12803999999999999</v>
      </c>
      <c r="H22" s="30">
        <v>61</v>
      </c>
      <c r="I22" s="23">
        <v>3.9051999999999998</v>
      </c>
      <c r="J22" s="24">
        <v>254</v>
      </c>
      <c r="K22" s="23">
        <v>16.260999999999999</v>
      </c>
      <c r="L22" s="24">
        <v>1130</v>
      </c>
      <c r="M22" s="23">
        <v>72.343100000000007</v>
      </c>
      <c r="N22" s="24">
        <v>0</v>
      </c>
      <c r="O22" s="23">
        <v>0</v>
      </c>
      <c r="P22" s="32">
        <v>114</v>
      </c>
      <c r="Q22" s="26">
        <v>7.2983000000000002</v>
      </c>
      <c r="R22" s="24">
        <v>1094</v>
      </c>
      <c r="S22" s="27">
        <v>70.038399999999996</v>
      </c>
      <c r="T22" s="31">
        <v>14</v>
      </c>
      <c r="U22" s="26">
        <v>0.89629999999999999</v>
      </c>
      <c r="V22" s="31">
        <v>18</v>
      </c>
      <c r="W22" s="27">
        <v>1.1524000000000001</v>
      </c>
      <c r="X22" s="28">
        <v>1879</v>
      </c>
      <c r="Y22" s="29">
        <v>100</v>
      </c>
    </row>
    <row r="23" spans="1:25" s="19" customFormat="1" ht="15" customHeight="1" x14ac:dyDescent="0.2">
      <c r="A23" s="18" t="s">
        <v>15</v>
      </c>
      <c r="B23" s="65" t="s">
        <v>29</v>
      </c>
      <c r="C23" s="54">
        <f t="shared" si="0"/>
        <v>2570</v>
      </c>
      <c r="D23" s="55">
        <v>11</v>
      </c>
      <c r="E23" s="56">
        <v>0.42799999999999999</v>
      </c>
      <c r="F23" s="57">
        <v>71</v>
      </c>
      <c r="G23" s="56">
        <v>2.7626499999999998</v>
      </c>
      <c r="H23" s="57">
        <v>133</v>
      </c>
      <c r="I23" s="56">
        <v>5.1750999999999996</v>
      </c>
      <c r="J23" s="57">
        <v>412</v>
      </c>
      <c r="K23" s="56">
        <v>16.030999999999999</v>
      </c>
      <c r="L23" s="57">
        <v>1720</v>
      </c>
      <c r="M23" s="56">
        <v>66.926100000000005</v>
      </c>
      <c r="N23" s="57">
        <v>1</v>
      </c>
      <c r="O23" s="56">
        <v>3.8899999999999997E-2</v>
      </c>
      <c r="P23" s="66">
        <v>222</v>
      </c>
      <c r="Q23" s="60">
        <v>8.6380999999999997</v>
      </c>
      <c r="R23" s="57">
        <v>2172</v>
      </c>
      <c r="S23" s="62">
        <v>84.513599999999997</v>
      </c>
      <c r="T23" s="67">
        <v>9</v>
      </c>
      <c r="U23" s="60">
        <v>0.35020000000000001</v>
      </c>
      <c r="V23" s="55">
        <v>125</v>
      </c>
      <c r="W23" s="62">
        <v>4.8638000000000003</v>
      </c>
      <c r="X23" s="63">
        <v>1365</v>
      </c>
      <c r="Y23" s="64">
        <v>100</v>
      </c>
    </row>
    <row r="24" spans="1:25" s="19" customFormat="1" ht="15" customHeight="1" x14ac:dyDescent="0.2">
      <c r="A24" s="18" t="s">
        <v>15</v>
      </c>
      <c r="B24" s="20" t="s">
        <v>33</v>
      </c>
      <c r="C24" s="21">
        <f t="shared" si="0"/>
        <v>701</v>
      </c>
      <c r="D24" s="31">
        <v>5</v>
      </c>
      <c r="E24" s="23">
        <v>0.71330000000000005</v>
      </c>
      <c r="F24" s="24">
        <v>2</v>
      </c>
      <c r="G24" s="23">
        <v>0.28531000000000001</v>
      </c>
      <c r="H24" s="30">
        <v>74</v>
      </c>
      <c r="I24" s="23">
        <v>10.5563</v>
      </c>
      <c r="J24" s="24">
        <v>85</v>
      </c>
      <c r="K24" s="23">
        <v>12.125999999999999</v>
      </c>
      <c r="L24" s="24">
        <v>460</v>
      </c>
      <c r="M24" s="23">
        <v>65.620500000000007</v>
      </c>
      <c r="N24" s="24">
        <v>2</v>
      </c>
      <c r="O24" s="23">
        <v>0.2853</v>
      </c>
      <c r="P24" s="32">
        <v>73</v>
      </c>
      <c r="Q24" s="26">
        <v>10.4137</v>
      </c>
      <c r="R24" s="24">
        <v>476</v>
      </c>
      <c r="S24" s="27">
        <v>67.903000000000006</v>
      </c>
      <c r="T24" s="31">
        <v>4</v>
      </c>
      <c r="U24" s="26">
        <v>0.5706</v>
      </c>
      <c r="V24" s="22">
        <v>13</v>
      </c>
      <c r="W24" s="27">
        <v>1.8545</v>
      </c>
      <c r="X24" s="28">
        <v>1356</v>
      </c>
      <c r="Y24" s="29">
        <v>100</v>
      </c>
    </row>
    <row r="25" spans="1:25" s="19" customFormat="1" ht="15" customHeight="1" x14ac:dyDescent="0.2">
      <c r="A25" s="18" t="s">
        <v>15</v>
      </c>
      <c r="B25" s="65" t="s">
        <v>34</v>
      </c>
      <c r="C25" s="68">
        <f t="shared" si="0"/>
        <v>234</v>
      </c>
      <c r="D25" s="55">
        <v>1</v>
      </c>
      <c r="E25" s="56">
        <v>0.4274</v>
      </c>
      <c r="F25" s="57">
        <v>0</v>
      </c>
      <c r="G25" s="56">
        <v>0</v>
      </c>
      <c r="H25" s="57">
        <v>6</v>
      </c>
      <c r="I25" s="56">
        <v>2.5640999999999998</v>
      </c>
      <c r="J25" s="57">
        <v>80</v>
      </c>
      <c r="K25" s="56">
        <v>34.188000000000002</v>
      </c>
      <c r="L25" s="58">
        <v>130</v>
      </c>
      <c r="M25" s="56">
        <v>55.555599999999998</v>
      </c>
      <c r="N25" s="57">
        <v>0</v>
      </c>
      <c r="O25" s="56">
        <v>0</v>
      </c>
      <c r="P25" s="66">
        <v>17</v>
      </c>
      <c r="Q25" s="60">
        <v>7.2649999999999997</v>
      </c>
      <c r="R25" s="57">
        <v>193</v>
      </c>
      <c r="S25" s="62">
        <v>82.4786</v>
      </c>
      <c r="T25" s="55">
        <v>3</v>
      </c>
      <c r="U25" s="60">
        <v>1.2821</v>
      </c>
      <c r="V25" s="55">
        <v>2</v>
      </c>
      <c r="W25" s="62">
        <v>0.85470000000000002</v>
      </c>
      <c r="X25" s="63">
        <v>1407</v>
      </c>
      <c r="Y25" s="64">
        <v>100</v>
      </c>
    </row>
    <row r="26" spans="1:25" s="19" customFormat="1" ht="15" customHeight="1" x14ac:dyDescent="0.2">
      <c r="A26" s="18" t="s">
        <v>15</v>
      </c>
      <c r="B26" s="20" t="s">
        <v>35</v>
      </c>
      <c r="C26" s="21">
        <f t="shared" si="0"/>
        <v>331</v>
      </c>
      <c r="D26" s="22">
        <v>0</v>
      </c>
      <c r="E26" s="23">
        <v>0</v>
      </c>
      <c r="F26" s="30">
        <v>2</v>
      </c>
      <c r="G26" s="23">
        <v>0.60423000000000004</v>
      </c>
      <c r="H26" s="30">
        <v>24</v>
      </c>
      <c r="I26" s="23">
        <v>7.2507999999999999</v>
      </c>
      <c r="J26" s="24">
        <v>183</v>
      </c>
      <c r="K26" s="23">
        <v>55.286999999999999</v>
      </c>
      <c r="L26" s="24">
        <v>109</v>
      </c>
      <c r="M26" s="23">
        <v>32.930500000000002</v>
      </c>
      <c r="N26" s="30">
        <v>0</v>
      </c>
      <c r="O26" s="23">
        <v>0</v>
      </c>
      <c r="P26" s="32">
        <v>13</v>
      </c>
      <c r="Q26" s="26">
        <v>3.9275000000000002</v>
      </c>
      <c r="R26" s="24">
        <v>97</v>
      </c>
      <c r="S26" s="27">
        <v>29.305099999999999</v>
      </c>
      <c r="T26" s="22">
        <v>6</v>
      </c>
      <c r="U26" s="26">
        <v>1.8127</v>
      </c>
      <c r="V26" s="22">
        <v>35</v>
      </c>
      <c r="W26" s="27">
        <v>10.574</v>
      </c>
      <c r="X26" s="28">
        <v>1367</v>
      </c>
      <c r="Y26" s="29">
        <v>100</v>
      </c>
    </row>
    <row r="27" spans="1:25" s="19" customFormat="1" ht="15" customHeight="1" x14ac:dyDescent="0.2">
      <c r="A27" s="18" t="s">
        <v>15</v>
      </c>
      <c r="B27" s="65" t="s">
        <v>38</v>
      </c>
      <c r="C27" s="68">
        <f t="shared" si="0"/>
        <v>514</v>
      </c>
      <c r="D27" s="67">
        <v>1</v>
      </c>
      <c r="E27" s="56">
        <v>0.1946</v>
      </c>
      <c r="F27" s="57">
        <v>2</v>
      </c>
      <c r="G27" s="56">
        <v>0.38911000000000001</v>
      </c>
      <c r="H27" s="57">
        <v>8</v>
      </c>
      <c r="I27" s="56">
        <v>1.5564</v>
      </c>
      <c r="J27" s="57">
        <v>30</v>
      </c>
      <c r="K27" s="56">
        <v>5.8369999999999997</v>
      </c>
      <c r="L27" s="58">
        <v>470</v>
      </c>
      <c r="M27" s="56">
        <v>91.439700000000002</v>
      </c>
      <c r="N27" s="57">
        <v>0</v>
      </c>
      <c r="O27" s="56">
        <v>0</v>
      </c>
      <c r="P27" s="66">
        <v>3</v>
      </c>
      <c r="Q27" s="60">
        <v>0.5837</v>
      </c>
      <c r="R27" s="57">
        <v>415</v>
      </c>
      <c r="S27" s="62">
        <v>80.7393</v>
      </c>
      <c r="T27" s="67">
        <v>8</v>
      </c>
      <c r="U27" s="60">
        <v>1.5564</v>
      </c>
      <c r="V27" s="55">
        <v>12</v>
      </c>
      <c r="W27" s="62">
        <v>2.3346</v>
      </c>
      <c r="X27" s="63">
        <v>589</v>
      </c>
      <c r="Y27" s="64">
        <v>100</v>
      </c>
    </row>
    <row r="28" spans="1:25" s="19" customFormat="1" ht="15" customHeight="1" x14ac:dyDescent="0.2">
      <c r="A28" s="18" t="s">
        <v>15</v>
      </c>
      <c r="B28" s="20" t="s">
        <v>37</v>
      </c>
      <c r="C28" s="33">
        <f t="shared" si="0"/>
        <v>476</v>
      </c>
      <c r="D28" s="31">
        <v>0</v>
      </c>
      <c r="E28" s="23">
        <v>0</v>
      </c>
      <c r="F28" s="24">
        <v>8</v>
      </c>
      <c r="G28" s="23">
        <v>1.6806700000000001</v>
      </c>
      <c r="H28" s="24">
        <v>31</v>
      </c>
      <c r="I28" s="23">
        <v>6.5125999999999999</v>
      </c>
      <c r="J28" s="24">
        <v>176</v>
      </c>
      <c r="K28" s="23">
        <v>36.975000000000001</v>
      </c>
      <c r="L28" s="30">
        <v>235</v>
      </c>
      <c r="M28" s="23">
        <v>49.369700000000002</v>
      </c>
      <c r="N28" s="24">
        <v>0</v>
      </c>
      <c r="O28" s="23">
        <v>0</v>
      </c>
      <c r="P28" s="25">
        <v>26</v>
      </c>
      <c r="Q28" s="26">
        <v>5.4622000000000002</v>
      </c>
      <c r="R28" s="24">
        <v>408</v>
      </c>
      <c r="S28" s="27">
        <v>85.714299999999994</v>
      </c>
      <c r="T28" s="22">
        <v>4</v>
      </c>
      <c r="U28" s="26">
        <v>0.84030000000000005</v>
      </c>
      <c r="V28" s="31">
        <v>13</v>
      </c>
      <c r="W28" s="27">
        <v>2.7311000000000001</v>
      </c>
      <c r="X28" s="28">
        <v>1434</v>
      </c>
      <c r="Y28" s="29">
        <v>85.774000000000001</v>
      </c>
    </row>
    <row r="29" spans="1:25" s="19" customFormat="1" ht="15" customHeight="1" x14ac:dyDescent="0.2">
      <c r="A29" s="18" t="s">
        <v>15</v>
      </c>
      <c r="B29" s="65" t="s">
        <v>36</v>
      </c>
      <c r="C29" s="54">
        <f t="shared" si="0"/>
        <v>72</v>
      </c>
      <c r="D29" s="55">
        <v>0</v>
      </c>
      <c r="E29" s="56">
        <v>0</v>
      </c>
      <c r="F29" s="57">
        <v>0</v>
      </c>
      <c r="G29" s="56">
        <v>0</v>
      </c>
      <c r="H29" s="58">
        <v>16</v>
      </c>
      <c r="I29" s="56">
        <v>22.222200000000001</v>
      </c>
      <c r="J29" s="57">
        <v>21</v>
      </c>
      <c r="K29" s="56">
        <v>29.167000000000002</v>
      </c>
      <c r="L29" s="58">
        <v>31</v>
      </c>
      <c r="M29" s="56">
        <v>43.055599999999998</v>
      </c>
      <c r="N29" s="57">
        <v>0</v>
      </c>
      <c r="O29" s="56">
        <v>0</v>
      </c>
      <c r="P29" s="66">
        <v>4</v>
      </c>
      <c r="Q29" s="60">
        <v>5.5556000000000001</v>
      </c>
      <c r="R29" s="57">
        <v>56</v>
      </c>
      <c r="S29" s="62">
        <v>77.777799999999999</v>
      </c>
      <c r="T29" s="55">
        <v>1</v>
      </c>
      <c r="U29" s="60">
        <v>1.3889</v>
      </c>
      <c r="V29" s="55">
        <v>1</v>
      </c>
      <c r="W29" s="62">
        <v>1.3889</v>
      </c>
      <c r="X29" s="63">
        <v>1873</v>
      </c>
      <c r="Y29" s="64">
        <v>100</v>
      </c>
    </row>
    <row r="30" spans="1:25" s="19" customFormat="1" ht="15" customHeight="1" x14ac:dyDescent="0.2">
      <c r="A30" s="18" t="s">
        <v>15</v>
      </c>
      <c r="B30" s="20" t="s">
        <v>39</v>
      </c>
      <c r="C30" s="21">
        <f t="shared" si="0"/>
        <v>1314</v>
      </c>
      <c r="D30" s="31">
        <v>18</v>
      </c>
      <c r="E30" s="23">
        <v>1.3698999999999999</v>
      </c>
      <c r="F30" s="30">
        <v>8</v>
      </c>
      <c r="G30" s="23">
        <v>0.60882999999999998</v>
      </c>
      <c r="H30" s="24">
        <v>37</v>
      </c>
      <c r="I30" s="23">
        <v>2.8157999999999999</v>
      </c>
      <c r="J30" s="24">
        <v>180</v>
      </c>
      <c r="K30" s="23">
        <v>13.699</v>
      </c>
      <c r="L30" s="24">
        <v>1037</v>
      </c>
      <c r="M30" s="23">
        <v>78.919300000000007</v>
      </c>
      <c r="N30" s="24">
        <v>0</v>
      </c>
      <c r="O30" s="23">
        <v>0</v>
      </c>
      <c r="P30" s="25">
        <v>34</v>
      </c>
      <c r="Q30" s="26">
        <v>2.5874999999999999</v>
      </c>
      <c r="R30" s="24">
        <v>1001</v>
      </c>
      <c r="S30" s="27">
        <v>76.179599999999994</v>
      </c>
      <c r="T30" s="22">
        <v>4</v>
      </c>
      <c r="U30" s="26">
        <v>0.3044</v>
      </c>
      <c r="V30" s="31">
        <v>6</v>
      </c>
      <c r="W30" s="27">
        <v>0.45660000000000001</v>
      </c>
      <c r="X30" s="28">
        <v>3616</v>
      </c>
      <c r="Y30" s="29">
        <v>99.971999999999994</v>
      </c>
    </row>
    <row r="31" spans="1:25" s="19" customFormat="1" ht="15" customHeight="1" x14ac:dyDescent="0.2">
      <c r="A31" s="18" t="s">
        <v>15</v>
      </c>
      <c r="B31" s="65" t="s">
        <v>40</v>
      </c>
      <c r="C31" s="68">
        <f t="shared" si="0"/>
        <v>613</v>
      </c>
      <c r="D31" s="55">
        <v>13</v>
      </c>
      <c r="E31" s="56">
        <v>2.1206999999999998</v>
      </c>
      <c r="F31" s="58">
        <v>5</v>
      </c>
      <c r="G31" s="56">
        <v>0.81566000000000005</v>
      </c>
      <c r="H31" s="57">
        <v>34</v>
      </c>
      <c r="I31" s="56">
        <v>5.5465</v>
      </c>
      <c r="J31" s="58">
        <v>108</v>
      </c>
      <c r="K31" s="56">
        <v>17.617999999999999</v>
      </c>
      <c r="L31" s="57">
        <v>423</v>
      </c>
      <c r="M31" s="56">
        <v>69.004900000000006</v>
      </c>
      <c r="N31" s="57">
        <v>0</v>
      </c>
      <c r="O31" s="56">
        <v>0</v>
      </c>
      <c r="P31" s="59">
        <v>30</v>
      </c>
      <c r="Q31" s="60">
        <v>4.8940000000000001</v>
      </c>
      <c r="R31" s="57">
        <v>522</v>
      </c>
      <c r="S31" s="62">
        <v>85.155000000000001</v>
      </c>
      <c r="T31" s="55">
        <v>4</v>
      </c>
      <c r="U31" s="60">
        <v>0.65249999999999997</v>
      </c>
      <c r="V31" s="67">
        <v>9</v>
      </c>
      <c r="W31" s="62">
        <v>1.4681999999999999</v>
      </c>
      <c r="X31" s="63">
        <v>2170</v>
      </c>
      <c r="Y31" s="64">
        <v>99.953999999999994</v>
      </c>
    </row>
    <row r="32" spans="1:25" s="19" customFormat="1" ht="15" customHeight="1" x14ac:dyDescent="0.2">
      <c r="A32" s="18" t="s">
        <v>15</v>
      </c>
      <c r="B32" s="20" t="s">
        <v>42</v>
      </c>
      <c r="C32" s="21">
        <f t="shared" si="0"/>
        <v>161</v>
      </c>
      <c r="D32" s="22">
        <v>0</v>
      </c>
      <c r="E32" s="23">
        <v>0</v>
      </c>
      <c r="F32" s="24">
        <v>0</v>
      </c>
      <c r="G32" s="23">
        <v>0</v>
      </c>
      <c r="H32" s="24">
        <v>2</v>
      </c>
      <c r="I32" s="23">
        <v>1.2422</v>
      </c>
      <c r="J32" s="24">
        <v>100</v>
      </c>
      <c r="K32" s="23">
        <v>62.112000000000002</v>
      </c>
      <c r="L32" s="30">
        <v>57</v>
      </c>
      <c r="M32" s="23">
        <v>35.403700000000001</v>
      </c>
      <c r="N32" s="30">
        <v>0</v>
      </c>
      <c r="O32" s="23">
        <v>0</v>
      </c>
      <c r="P32" s="32">
        <v>2</v>
      </c>
      <c r="Q32" s="26">
        <v>1.2422</v>
      </c>
      <c r="R32" s="24">
        <v>98</v>
      </c>
      <c r="S32" s="27">
        <v>60.869599999999998</v>
      </c>
      <c r="T32" s="31">
        <v>0</v>
      </c>
      <c r="U32" s="26">
        <v>0</v>
      </c>
      <c r="V32" s="22">
        <v>0</v>
      </c>
      <c r="W32" s="27">
        <v>0</v>
      </c>
      <c r="X32" s="28">
        <v>978</v>
      </c>
      <c r="Y32" s="29">
        <v>100</v>
      </c>
    </row>
    <row r="33" spans="1:25" s="19" customFormat="1" ht="15" customHeight="1" x14ac:dyDescent="0.2">
      <c r="A33" s="18" t="s">
        <v>15</v>
      </c>
      <c r="B33" s="65" t="s">
        <v>41</v>
      </c>
      <c r="C33" s="54">
        <f t="shared" si="0"/>
        <v>426</v>
      </c>
      <c r="D33" s="67">
        <v>1</v>
      </c>
      <c r="E33" s="56">
        <v>0.23469999999999999</v>
      </c>
      <c r="F33" s="57">
        <v>0</v>
      </c>
      <c r="G33" s="56">
        <v>0</v>
      </c>
      <c r="H33" s="58">
        <v>12</v>
      </c>
      <c r="I33" s="56">
        <v>2.8169</v>
      </c>
      <c r="J33" s="57">
        <v>163</v>
      </c>
      <c r="K33" s="56">
        <v>38.262999999999998</v>
      </c>
      <c r="L33" s="57">
        <v>241</v>
      </c>
      <c r="M33" s="56">
        <v>56.572800000000001</v>
      </c>
      <c r="N33" s="58">
        <v>0</v>
      </c>
      <c r="O33" s="56">
        <v>0</v>
      </c>
      <c r="P33" s="66">
        <v>9</v>
      </c>
      <c r="Q33" s="60">
        <v>2.1126999999999998</v>
      </c>
      <c r="R33" s="57">
        <v>343</v>
      </c>
      <c r="S33" s="62">
        <v>80.516400000000004</v>
      </c>
      <c r="T33" s="67">
        <v>2</v>
      </c>
      <c r="U33" s="60">
        <v>0.46949999999999997</v>
      </c>
      <c r="V33" s="67">
        <v>5</v>
      </c>
      <c r="W33" s="62">
        <v>1.1737</v>
      </c>
      <c r="X33" s="63">
        <v>2372</v>
      </c>
      <c r="Y33" s="64">
        <v>100</v>
      </c>
    </row>
    <row r="34" spans="1:25" s="19" customFormat="1" ht="15" customHeight="1" x14ac:dyDescent="0.2">
      <c r="A34" s="18" t="s">
        <v>15</v>
      </c>
      <c r="B34" s="20" t="s">
        <v>43</v>
      </c>
      <c r="C34" s="33">
        <f t="shared" si="0"/>
        <v>425</v>
      </c>
      <c r="D34" s="22">
        <v>317</v>
      </c>
      <c r="E34" s="23">
        <v>74.588200000000001</v>
      </c>
      <c r="F34" s="24">
        <v>0</v>
      </c>
      <c r="G34" s="23">
        <v>0</v>
      </c>
      <c r="H34" s="30">
        <v>1</v>
      </c>
      <c r="I34" s="23">
        <v>0.23530000000000001</v>
      </c>
      <c r="J34" s="24">
        <v>0</v>
      </c>
      <c r="K34" s="23">
        <v>0</v>
      </c>
      <c r="L34" s="30">
        <v>105</v>
      </c>
      <c r="M34" s="23">
        <v>24.7059</v>
      </c>
      <c r="N34" s="30">
        <v>0</v>
      </c>
      <c r="O34" s="23">
        <v>0</v>
      </c>
      <c r="P34" s="25">
        <v>2</v>
      </c>
      <c r="Q34" s="26">
        <v>0.47060000000000002</v>
      </c>
      <c r="R34" s="24">
        <v>75</v>
      </c>
      <c r="S34" s="27">
        <v>17.647099999999998</v>
      </c>
      <c r="T34" s="31">
        <v>1</v>
      </c>
      <c r="U34" s="26">
        <v>0.23530000000000001</v>
      </c>
      <c r="V34" s="31">
        <v>71</v>
      </c>
      <c r="W34" s="27">
        <v>16.7059</v>
      </c>
      <c r="X34" s="28">
        <v>825</v>
      </c>
      <c r="Y34" s="29">
        <v>100</v>
      </c>
    </row>
    <row r="35" spans="1:25" s="19" customFormat="1" ht="15" customHeight="1" x14ac:dyDescent="0.2">
      <c r="A35" s="18" t="s">
        <v>15</v>
      </c>
      <c r="B35" s="65" t="s">
        <v>46</v>
      </c>
      <c r="C35" s="68">
        <f t="shared" si="0"/>
        <v>539</v>
      </c>
      <c r="D35" s="67">
        <v>6</v>
      </c>
      <c r="E35" s="56">
        <v>1.1132</v>
      </c>
      <c r="F35" s="57">
        <v>2</v>
      </c>
      <c r="G35" s="56">
        <v>0.37106</v>
      </c>
      <c r="H35" s="58">
        <v>52</v>
      </c>
      <c r="I35" s="56">
        <v>9.6475000000000009</v>
      </c>
      <c r="J35" s="57">
        <v>75</v>
      </c>
      <c r="K35" s="56">
        <v>13.914999999999999</v>
      </c>
      <c r="L35" s="58">
        <v>349</v>
      </c>
      <c r="M35" s="56">
        <v>64.749499999999998</v>
      </c>
      <c r="N35" s="57">
        <v>0</v>
      </c>
      <c r="O35" s="56">
        <v>0</v>
      </c>
      <c r="P35" s="66">
        <v>55</v>
      </c>
      <c r="Q35" s="60">
        <v>10.2041</v>
      </c>
      <c r="R35" s="57">
        <v>407</v>
      </c>
      <c r="S35" s="62">
        <v>75.510199999999998</v>
      </c>
      <c r="T35" s="67">
        <v>2</v>
      </c>
      <c r="U35" s="60">
        <v>0.37109999999999999</v>
      </c>
      <c r="V35" s="67">
        <v>15</v>
      </c>
      <c r="W35" s="62">
        <v>2.7829000000000002</v>
      </c>
      <c r="X35" s="63">
        <v>1064</v>
      </c>
      <c r="Y35" s="64">
        <v>100</v>
      </c>
    </row>
    <row r="36" spans="1:25" s="19" customFormat="1" ht="15" customHeight="1" x14ac:dyDescent="0.2">
      <c r="A36" s="18" t="s">
        <v>15</v>
      </c>
      <c r="B36" s="20" t="s">
        <v>50</v>
      </c>
      <c r="C36" s="33">
        <f t="shared" si="0"/>
        <v>12</v>
      </c>
      <c r="D36" s="31">
        <v>3</v>
      </c>
      <c r="E36" s="23">
        <v>25</v>
      </c>
      <c r="F36" s="24">
        <v>0</v>
      </c>
      <c r="G36" s="23">
        <v>0</v>
      </c>
      <c r="H36" s="24">
        <v>4</v>
      </c>
      <c r="I36" s="23">
        <v>33.333300000000001</v>
      </c>
      <c r="J36" s="30">
        <v>0</v>
      </c>
      <c r="K36" s="23">
        <v>0</v>
      </c>
      <c r="L36" s="30">
        <v>5</v>
      </c>
      <c r="M36" s="23">
        <v>41.666699999999999</v>
      </c>
      <c r="N36" s="24">
        <v>0</v>
      </c>
      <c r="O36" s="23">
        <v>0</v>
      </c>
      <c r="P36" s="32">
        <v>0</v>
      </c>
      <c r="Q36" s="26">
        <v>0</v>
      </c>
      <c r="R36" s="24">
        <v>6</v>
      </c>
      <c r="S36" s="27">
        <v>50</v>
      </c>
      <c r="T36" s="31">
        <v>0</v>
      </c>
      <c r="U36" s="26">
        <v>0</v>
      </c>
      <c r="V36" s="22">
        <v>0</v>
      </c>
      <c r="W36" s="27">
        <v>0</v>
      </c>
      <c r="X36" s="28">
        <v>658</v>
      </c>
      <c r="Y36" s="29">
        <v>100</v>
      </c>
    </row>
    <row r="37" spans="1:25" s="19" customFormat="1" ht="15" customHeight="1" x14ac:dyDescent="0.2">
      <c r="A37" s="18" t="s">
        <v>15</v>
      </c>
      <c r="B37" s="65" t="s">
        <v>47</v>
      </c>
      <c r="C37" s="54">
        <f t="shared" si="0"/>
        <v>114</v>
      </c>
      <c r="D37" s="55">
        <v>0</v>
      </c>
      <c r="E37" s="56">
        <v>0</v>
      </c>
      <c r="F37" s="57">
        <v>0</v>
      </c>
      <c r="G37" s="56">
        <v>0</v>
      </c>
      <c r="H37" s="57">
        <v>4</v>
      </c>
      <c r="I37" s="56">
        <v>3.5087999999999999</v>
      </c>
      <c r="J37" s="57">
        <v>3</v>
      </c>
      <c r="K37" s="56">
        <v>2.6320000000000001</v>
      </c>
      <c r="L37" s="57">
        <v>106</v>
      </c>
      <c r="M37" s="56">
        <v>92.982500000000002</v>
      </c>
      <c r="N37" s="58">
        <v>0</v>
      </c>
      <c r="O37" s="56">
        <v>0</v>
      </c>
      <c r="P37" s="66">
        <v>1</v>
      </c>
      <c r="Q37" s="60">
        <v>0.87719999999999998</v>
      </c>
      <c r="R37" s="57">
        <v>62</v>
      </c>
      <c r="S37" s="62">
        <v>54.386000000000003</v>
      </c>
      <c r="T37" s="67">
        <v>6</v>
      </c>
      <c r="U37" s="60">
        <v>5.2632000000000003</v>
      </c>
      <c r="V37" s="55">
        <v>0</v>
      </c>
      <c r="W37" s="62">
        <v>0</v>
      </c>
      <c r="X37" s="63">
        <v>483</v>
      </c>
      <c r="Y37" s="64">
        <v>100</v>
      </c>
    </row>
    <row r="38" spans="1:25" s="19" customFormat="1" ht="15" customHeight="1" x14ac:dyDescent="0.2">
      <c r="A38" s="18" t="s">
        <v>15</v>
      </c>
      <c r="B38" s="20" t="s">
        <v>48</v>
      </c>
      <c r="C38" s="21">
        <f t="shared" si="0"/>
        <v>220</v>
      </c>
      <c r="D38" s="22">
        <v>0</v>
      </c>
      <c r="E38" s="23">
        <v>0</v>
      </c>
      <c r="F38" s="24">
        <v>9</v>
      </c>
      <c r="G38" s="23">
        <v>4.09091</v>
      </c>
      <c r="H38" s="24">
        <v>61</v>
      </c>
      <c r="I38" s="23">
        <v>27.7273</v>
      </c>
      <c r="J38" s="24">
        <v>100</v>
      </c>
      <c r="K38" s="23">
        <v>45.454999999999998</v>
      </c>
      <c r="L38" s="24">
        <v>49</v>
      </c>
      <c r="M38" s="23">
        <v>22.2727</v>
      </c>
      <c r="N38" s="24">
        <v>0</v>
      </c>
      <c r="O38" s="23">
        <v>0</v>
      </c>
      <c r="P38" s="25">
        <v>1</v>
      </c>
      <c r="Q38" s="26">
        <v>0.45450000000000002</v>
      </c>
      <c r="R38" s="24">
        <v>161</v>
      </c>
      <c r="S38" s="27">
        <v>73.181799999999996</v>
      </c>
      <c r="T38" s="31">
        <v>0</v>
      </c>
      <c r="U38" s="26">
        <v>0</v>
      </c>
      <c r="V38" s="22">
        <v>0</v>
      </c>
      <c r="W38" s="27">
        <v>0</v>
      </c>
      <c r="X38" s="28">
        <v>2577</v>
      </c>
      <c r="Y38" s="29">
        <v>100</v>
      </c>
    </row>
    <row r="39" spans="1:25" s="19" customFormat="1" ht="15" customHeight="1" x14ac:dyDescent="0.2">
      <c r="A39" s="18" t="s">
        <v>15</v>
      </c>
      <c r="B39" s="65" t="s">
        <v>49</v>
      </c>
      <c r="C39" s="54">
        <f t="shared" si="0"/>
        <v>48</v>
      </c>
      <c r="D39" s="67">
        <v>7</v>
      </c>
      <c r="E39" s="56">
        <v>14.583299999999999</v>
      </c>
      <c r="F39" s="57">
        <v>1</v>
      </c>
      <c r="G39" s="56">
        <v>2.0833300000000001</v>
      </c>
      <c r="H39" s="58">
        <v>14</v>
      </c>
      <c r="I39" s="56">
        <v>29.166699999999999</v>
      </c>
      <c r="J39" s="57">
        <v>2</v>
      </c>
      <c r="K39" s="56">
        <v>4.1669999999999998</v>
      </c>
      <c r="L39" s="58">
        <v>23</v>
      </c>
      <c r="M39" s="56">
        <v>47.916699999999999</v>
      </c>
      <c r="N39" s="57">
        <v>0</v>
      </c>
      <c r="O39" s="56">
        <v>0</v>
      </c>
      <c r="P39" s="66">
        <v>1</v>
      </c>
      <c r="Q39" s="60">
        <v>2.0832999999999999</v>
      </c>
      <c r="R39" s="57">
        <v>25</v>
      </c>
      <c r="S39" s="62">
        <v>52.083300000000001</v>
      </c>
      <c r="T39" s="55">
        <v>0</v>
      </c>
      <c r="U39" s="60">
        <v>0</v>
      </c>
      <c r="V39" s="55">
        <v>8</v>
      </c>
      <c r="W39" s="62">
        <v>16.666699999999999</v>
      </c>
      <c r="X39" s="63">
        <v>880</v>
      </c>
      <c r="Y39" s="64">
        <v>100</v>
      </c>
    </row>
    <row r="40" spans="1:25" s="19" customFormat="1" ht="15" customHeight="1" x14ac:dyDescent="0.2">
      <c r="A40" s="18" t="s">
        <v>15</v>
      </c>
      <c r="B40" s="20" t="s">
        <v>51</v>
      </c>
      <c r="C40" s="33">
        <f t="shared" si="0"/>
        <v>425</v>
      </c>
      <c r="D40" s="22">
        <v>0</v>
      </c>
      <c r="E40" s="23">
        <v>0</v>
      </c>
      <c r="F40" s="24">
        <v>5</v>
      </c>
      <c r="G40" s="23">
        <v>1.1764699999999999</v>
      </c>
      <c r="H40" s="24">
        <v>38</v>
      </c>
      <c r="I40" s="23">
        <v>8.9412000000000003</v>
      </c>
      <c r="J40" s="30">
        <v>89</v>
      </c>
      <c r="K40" s="23">
        <v>20.940999999999999</v>
      </c>
      <c r="L40" s="30">
        <v>279</v>
      </c>
      <c r="M40" s="23">
        <v>65.647099999999995</v>
      </c>
      <c r="N40" s="24">
        <v>0</v>
      </c>
      <c r="O40" s="23">
        <v>0</v>
      </c>
      <c r="P40" s="25">
        <v>14</v>
      </c>
      <c r="Q40" s="26">
        <v>3.2940999999999998</v>
      </c>
      <c r="R40" s="24">
        <v>371</v>
      </c>
      <c r="S40" s="27">
        <v>87.2941</v>
      </c>
      <c r="T40" s="31">
        <v>4</v>
      </c>
      <c r="U40" s="26">
        <v>0.94120000000000004</v>
      </c>
      <c r="V40" s="22">
        <v>12</v>
      </c>
      <c r="W40" s="27">
        <v>2.8235000000000001</v>
      </c>
      <c r="X40" s="28">
        <v>4916</v>
      </c>
      <c r="Y40" s="29">
        <v>100</v>
      </c>
    </row>
    <row r="41" spans="1:25" s="19" customFormat="1" ht="15" customHeight="1" x14ac:dyDescent="0.2">
      <c r="A41" s="18" t="s">
        <v>15</v>
      </c>
      <c r="B41" s="65" t="s">
        <v>44</v>
      </c>
      <c r="C41" s="54">
        <f t="shared" si="0"/>
        <v>200</v>
      </c>
      <c r="D41" s="67">
        <v>86</v>
      </c>
      <c r="E41" s="56">
        <v>43</v>
      </c>
      <c r="F41" s="57">
        <v>0</v>
      </c>
      <c r="G41" s="56">
        <v>0</v>
      </c>
      <c r="H41" s="57">
        <v>6</v>
      </c>
      <c r="I41" s="56">
        <v>3</v>
      </c>
      <c r="J41" s="57">
        <v>57</v>
      </c>
      <c r="K41" s="56">
        <v>28.5</v>
      </c>
      <c r="L41" s="58">
        <v>48</v>
      </c>
      <c r="M41" s="56">
        <v>24</v>
      </c>
      <c r="N41" s="58">
        <v>0</v>
      </c>
      <c r="O41" s="56">
        <v>0</v>
      </c>
      <c r="P41" s="59">
        <v>3</v>
      </c>
      <c r="Q41" s="60">
        <v>1.5</v>
      </c>
      <c r="R41" s="57">
        <v>168</v>
      </c>
      <c r="S41" s="62">
        <v>84</v>
      </c>
      <c r="T41" s="55">
        <v>0</v>
      </c>
      <c r="U41" s="60">
        <v>0</v>
      </c>
      <c r="V41" s="67">
        <v>5</v>
      </c>
      <c r="W41" s="62">
        <v>2.5</v>
      </c>
      <c r="X41" s="63">
        <v>2618</v>
      </c>
      <c r="Y41" s="64">
        <v>100</v>
      </c>
    </row>
    <row r="42" spans="1:25" s="19" customFormat="1" ht="15" customHeight="1" x14ac:dyDescent="0.2">
      <c r="A42" s="18" t="s">
        <v>15</v>
      </c>
      <c r="B42" s="20" t="s">
        <v>45</v>
      </c>
      <c r="C42" s="33">
        <f t="shared" si="0"/>
        <v>116</v>
      </c>
      <c r="D42" s="22">
        <v>8</v>
      </c>
      <c r="E42" s="23">
        <v>6.8966000000000003</v>
      </c>
      <c r="F42" s="24">
        <v>0</v>
      </c>
      <c r="G42" s="23">
        <v>0</v>
      </c>
      <c r="H42" s="24">
        <v>3</v>
      </c>
      <c r="I42" s="23">
        <v>2.5861999999999998</v>
      </c>
      <c r="J42" s="30">
        <v>4</v>
      </c>
      <c r="K42" s="23">
        <v>3.448</v>
      </c>
      <c r="L42" s="30">
        <v>101</v>
      </c>
      <c r="M42" s="23">
        <v>87.069000000000003</v>
      </c>
      <c r="N42" s="30">
        <v>0</v>
      </c>
      <c r="O42" s="23">
        <v>0</v>
      </c>
      <c r="P42" s="25">
        <v>0</v>
      </c>
      <c r="Q42" s="26">
        <v>0</v>
      </c>
      <c r="R42" s="24">
        <v>70</v>
      </c>
      <c r="S42" s="27">
        <v>60.344799999999999</v>
      </c>
      <c r="T42" s="31">
        <v>3</v>
      </c>
      <c r="U42" s="26">
        <v>2.5861999999999998</v>
      </c>
      <c r="V42" s="22">
        <v>0</v>
      </c>
      <c r="W42" s="27">
        <v>0</v>
      </c>
      <c r="X42" s="28">
        <v>481</v>
      </c>
      <c r="Y42" s="29">
        <v>100</v>
      </c>
    </row>
    <row r="43" spans="1:25" s="19" customFormat="1" ht="15" customHeight="1" x14ac:dyDescent="0.2">
      <c r="A43" s="18" t="s">
        <v>15</v>
      </c>
      <c r="B43" s="65" t="s">
        <v>52</v>
      </c>
      <c r="C43" s="54">
        <f t="shared" si="0"/>
        <v>845</v>
      </c>
      <c r="D43" s="55">
        <v>1</v>
      </c>
      <c r="E43" s="56">
        <v>0.1183</v>
      </c>
      <c r="F43" s="57">
        <v>5</v>
      </c>
      <c r="G43" s="56">
        <v>0.59172000000000002</v>
      </c>
      <c r="H43" s="58">
        <v>24</v>
      </c>
      <c r="I43" s="56">
        <v>2.8401999999999998</v>
      </c>
      <c r="J43" s="57">
        <v>345</v>
      </c>
      <c r="K43" s="56">
        <v>40.828000000000003</v>
      </c>
      <c r="L43" s="57">
        <v>422</v>
      </c>
      <c r="M43" s="56">
        <v>49.940800000000003</v>
      </c>
      <c r="N43" s="57">
        <v>0</v>
      </c>
      <c r="O43" s="56">
        <v>0</v>
      </c>
      <c r="P43" s="59">
        <v>48</v>
      </c>
      <c r="Q43" s="60">
        <v>5.6805000000000003</v>
      </c>
      <c r="R43" s="57">
        <v>690</v>
      </c>
      <c r="S43" s="62">
        <v>81.656800000000004</v>
      </c>
      <c r="T43" s="67">
        <v>6</v>
      </c>
      <c r="U43" s="60">
        <v>0.71009999999999995</v>
      </c>
      <c r="V43" s="67">
        <v>14</v>
      </c>
      <c r="W43" s="62">
        <v>1.6568000000000001</v>
      </c>
      <c r="X43" s="63">
        <v>3631</v>
      </c>
      <c r="Y43" s="64">
        <v>100</v>
      </c>
    </row>
    <row r="44" spans="1:25" s="19" customFormat="1" ht="15" customHeight="1" x14ac:dyDescent="0.2">
      <c r="A44" s="18" t="s">
        <v>15</v>
      </c>
      <c r="B44" s="20" t="s">
        <v>53</v>
      </c>
      <c r="C44" s="21">
        <f t="shared" si="0"/>
        <v>372</v>
      </c>
      <c r="D44" s="22">
        <v>28</v>
      </c>
      <c r="E44" s="23">
        <v>7.5269000000000004</v>
      </c>
      <c r="F44" s="30">
        <v>1</v>
      </c>
      <c r="G44" s="23">
        <v>0.26882</v>
      </c>
      <c r="H44" s="24">
        <v>42</v>
      </c>
      <c r="I44" s="23">
        <v>11.2903</v>
      </c>
      <c r="J44" s="24">
        <v>87</v>
      </c>
      <c r="K44" s="23">
        <v>23.387</v>
      </c>
      <c r="L44" s="24">
        <v>192</v>
      </c>
      <c r="M44" s="23">
        <v>51.612900000000003</v>
      </c>
      <c r="N44" s="30">
        <v>1</v>
      </c>
      <c r="O44" s="23">
        <v>0.26879999999999998</v>
      </c>
      <c r="P44" s="32">
        <v>21</v>
      </c>
      <c r="Q44" s="26">
        <v>5.6452</v>
      </c>
      <c r="R44" s="24">
        <v>103</v>
      </c>
      <c r="S44" s="27">
        <v>27.688199999999998</v>
      </c>
      <c r="T44" s="31">
        <v>4</v>
      </c>
      <c r="U44" s="26">
        <v>1.0752999999999999</v>
      </c>
      <c r="V44" s="31">
        <v>27</v>
      </c>
      <c r="W44" s="27">
        <v>7.2580999999999998</v>
      </c>
      <c r="X44" s="28">
        <v>1815</v>
      </c>
      <c r="Y44" s="29">
        <v>100</v>
      </c>
    </row>
    <row r="45" spans="1:25" s="19" customFormat="1" ht="15" customHeight="1" x14ac:dyDescent="0.2">
      <c r="A45" s="18" t="s">
        <v>15</v>
      </c>
      <c r="B45" s="65" t="s">
        <v>54</v>
      </c>
      <c r="C45" s="54">
        <f t="shared" si="0"/>
        <v>317</v>
      </c>
      <c r="D45" s="67">
        <v>6</v>
      </c>
      <c r="E45" s="56">
        <v>1.8927</v>
      </c>
      <c r="F45" s="57">
        <v>6</v>
      </c>
      <c r="G45" s="56">
        <v>1.8927400000000001</v>
      </c>
      <c r="H45" s="58">
        <v>41</v>
      </c>
      <c r="I45" s="56">
        <v>12.9338</v>
      </c>
      <c r="J45" s="57">
        <v>18</v>
      </c>
      <c r="K45" s="56">
        <v>5.6779999999999999</v>
      </c>
      <c r="L45" s="58">
        <v>220</v>
      </c>
      <c r="M45" s="56">
        <v>69.400599999999997</v>
      </c>
      <c r="N45" s="57">
        <v>0</v>
      </c>
      <c r="O45" s="56">
        <v>0</v>
      </c>
      <c r="P45" s="59">
        <v>26</v>
      </c>
      <c r="Q45" s="60">
        <v>8.2019000000000002</v>
      </c>
      <c r="R45" s="57">
        <v>285</v>
      </c>
      <c r="S45" s="62">
        <v>89.9054</v>
      </c>
      <c r="T45" s="55">
        <v>3</v>
      </c>
      <c r="U45" s="60">
        <v>0.94640000000000002</v>
      </c>
      <c r="V45" s="67">
        <v>11</v>
      </c>
      <c r="W45" s="62">
        <v>3.47</v>
      </c>
      <c r="X45" s="63">
        <v>1283</v>
      </c>
      <c r="Y45" s="64">
        <v>100</v>
      </c>
    </row>
    <row r="46" spans="1:25" s="19" customFormat="1" ht="15" customHeight="1" x14ac:dyDescent="0.2">
      <c r="A46" s="18" t="s">
        <v>15</v>
      </c>
      <c r="B46" s="20" t="s">
        <v>55</v>
      </c>
      <c r="C46" s="21">
        <f t="shared" si="0"/>
        <v>1133</v>
      </c>
      <c r="D46" s="22">
        <v>2</v>
      </c>
      <c r="E46" s="23">
        <v>0.17649999999999999</v>
      </c>
      <c r="F46" s="24">
        <v>3</v>
      </c>
      <c r="G46" s="23">
        <v>0.26478000000000002</v>
      </c>
      <c r="H46" s="24">
        <v>255</v>
      </c>
      <c r="I46" s="23">
        <v>22.506599999999999</v>
      </c>
      <c r="J46" s="24">
        <v>361</v>
      </c>
      <c r="K46" s="23">
        <v>31.861999999999998</v>
      </c>
      <c r="L46" s="30">
        <v>464</v>
      </c>
      <c r="M46" s="23">
        <v>40.953200000000002</v>
      </c>
      <c r="N46" s="30">
        <v>1</v>
      </c>
      <c r="O46" s="23">
        <v>8.8300000000000003E-2</v>
      </c>
      <c r="P46" s="32">
        <v>47</v>
      </c>
      <c r="Q46" s="26">
        <v>4.1482999999999999</v>
      </c>
      <c r="R46" s="24">
        <v>389</v>
      </c>
      <c r="S46" s="27">
        <v>34.333599999999997</v>
      </c>
      <c r="T46" s="22">
        <v>14</v>
      </c>
      <c r="U46" s="26">
        <v>1.2357</v>
      </c>
      <c r="V46" s="22">
        <v>157</v>
      </c>
      <c r="W46" s="27">
        <v>13.856999999999999</v>
      </c>
      <c r="X46" s="28">
        <v>3027</v>
      </c>
      <c r="Y46" s="29">
        <v>92.798000000000002</v>
      </c>
    </row>
    <row r="47" spans="1:25" s="19" customFormat="1" ht="15" customHeight="1" x14ac:dyDescent="0.2">
      <c r="A47" s="18" t="s">
        <v>15</v>
      </c>
      <c r="B47" s="65" t="s">
        <v>56</v>
      </c>
      <c r="C47" s="68">
        <f t="shared" si="0"/>
        <v>26</v>
      </c>
      <c r="D47" s="55">
        <v>1</v>
      </c>
      <c r="E47" s="56">
        <v>3.8462000000000001</v>
      </c>
      <c r="F47" s="58">
        <v>0</v>
      </c>
      <c r="G47" s="56">
        <v>0</v>
      </c>
      <c r="H47" s="58">
        <v>11</v>
      </c>
      <c r="I47" s="56">
        <v>42.307699999999997</v>
      </c>
      <c r="J47" s="58">
        <v>6</v>
      </c>
      <c r="K47" s="56">
        <v>23.077000000000002</v>
      </c>
      <c r="L47" s="58">
        <v>3</v>
      </c>
      <c r="M47" s="56">
        <v>11.538500000000001</v>
      </c>
      <c r="N47" s="57">
        <v>0</v>
      </c>
      <c r="O47" s="56">
        <v>0</v>
      </c>
      <c r="P47" s="59">
        <v>5</v>
      </c>
      <c r="Q47" s="60">
        <v>19.230799999999999</v>
      </c>
      <c r="R47" s="57">
        <v>21</v>
      </c>
      <c r="S47" s="62">
        <v>80.769199999999998</v>
      </c>
      <c r="T47" s="67">
        <v>1</v>
      </c>
      <c r="U47" s="60">
        <v>3.8462000000000001</v>
      </c>
      <c r="V47" s="55">
        <v>3</v>
      </c>
      <c r="W47" s="62">
        <v>11.538500000000001</v>
      </c>
      <c r="X47" s="63">
        <v>308</v>
      </c>
      <c r="Y47" s="64">
        <v>100</v>
      </c>
    </row>
    <row r="48" spans="1:25" s="19" customFormat="1" ht="15" customHeight="1" x14ac:dyDescent="0.2">
      <c r="A48" s="18" t="s">
        <v>15</v>
      </c>
      <c r="B48" s="20" t="s">
        <v>57</v>
      </c>
      <c r="C48" s="21">
        <f t="shared" si="0"/>
        <v>237</v>
      </c>
      <c r="D48" s="31">
        <v>2</v>
      </c>
      <c r="E48" s="23">
        <v>0.84389999999999998</v>
      </c>
      <c r="F48" s="24">
        <v>1</v>
      </c>
      <c r="G48" s="23">
        <v>0.42193999999999998</v>
      </c>
      <c r="H48" s="30">
        <v>5</v>
      </c>
      <c r="I48" s="23">
        <v>2.1097000000000001</v>
      </c>
      <c r="J48" s="24">
        <v>117</v>
      </c>
      <c r="K48" s="23">
        <v>49.366999999999997</v>
      </c>
      <c r="L48" s="24">
        <v>101</v>
      </c>
      <c r="M48" s="23">
        <v>42.616</v>
      </c>
      <c r="N48" s="30">
        <v>0</v>
      </c>
      <c r="O48" s="23">
        <v>0</v>
      </c>
      <c r="P48" s="32">
        <v>11</v>
      </c>
      <c r="Q48" s="26">
        <v>4.6414</v>
      </c>
      <c r="R48" s="24">
        <v>137</v>
      </c>
      <c r="S48" s="27">
        <v>57.805900000000001</v>
      </c>
      <c r="T48" s="31">
        <v>0</v>
      </c>
      <c r="U48" s="26">
        <v>0</v>
      </c>
      <c r="V48" s="31">
        <v>0</v>
      </c>
      <c r="W48" s="27">
        <v>0</v>
      </c>
      <c r="X48" s="28">
        <v>1236</v>
      </c>
      <c r="Y48" s="29">
        <v>100</v>
      </c>
    </row>
    <row r="49" spans="1:25" s="19" customFormat="1" ht="15" customHeight="1" x14ac:dyDescent="0.2">
      <c r="A49" s="18" t="s">
        <v>15</v>
      </c>
      <c r="B49" s="65" t="s">
        <v>58</v>
      </c>
      <c r="C49" s="68">
        <f t="shared" si="0"/>
        <v>70</v>
      </c>
      <c r="D49" s="55">
        <v>21</v>
      </c>
      <c r="E49" s="56">
        <v>30</v>
      </c>
      <c r="F49" s="57">
        <v>0</v>
      </c>
      <c r="G49" s="56">
        <v>0</v>
      </c>
      <c r="H49" s="57">
        <v>2</v>
      </c>
      <c r="I49" s="56">
        <v>2.8571</v>
      </c>
      <c r="J49" s="57">
        <v>1</v>
      </c>
      <c r="K49" s="56">
        <v>1.429</v>
      </c>
      <c r="L49" s="58">
        <v>45</v>
      </c>
      <c r="M49" s="56">
        <v>64.285700000000006</v>
      </c>
      <c r="N49" s="58">
        <v>0</v>
      </c>
      <c r="O49" s="56">
        <v>0</v>
      </c>
      <c r="P49" s="59">
        <v>1</v>
      </c>
      <c r="Q49" s="60">
        <v>1.4286000000000001</v>
      </c>
      <c r="R49" s="57">
        <v>31</v>
      </c>
      <c r="S49" s="62">
        <v>44.285699999999999</v>
      </c>
      <c r="T49" s="67">
        <v>0</v>
      </c>
      <c r="U49" s="60">
        <v>0</v>
      </c>
      <c r="V49" s="67">
        <v>0</v>
      </c>
      <c r="W49" s="62">
        <v>0</v>
      </c>
      <c r="X49" s="63">
        <v>688</v>
      </c>
      <c r="Y49" s="64">
        <v>100</v>
      </c>
    </row>
    <row r="50" spans="1:25" s="19" customFormat="1" ht="15" customHeight="1" x14ac:dyDescent="0.2">
      <c r="A50" s="18" t="s">
        <v>15</v>
      </c>
      <c r="B50" s="20" t="s">
        <v>59</v>
      </c>
      <c r="C50" s="21">
        <f t="shared" si="0"/>
        <v>423</v>
      </c>
      <c r="D50" s="22">
        <v>0</v>
      </c>
      <c r="E50" s="23">
        <v>0</v>
      </c>
      <c r="F50" s="24">
        <v>2</v>
      </c>
      <c r="G50" s="23">
        <v>0.47281000000000001</v>
      </c>
      <c r="H50" s="30">
        <v>3</v>
      </c>
      <c r="I50" s="23">
        <v>0.70920000000000005</v>
      </c>
      <c r="J50" s="24">
        <v>154</v>
      </c>
      <c r="K50" s="23">
        <v>36.406999999999996</v>
      </c>
      <c r="L50" s="24">
        <v>255</v>
      </c>
      <c r="M50" s="23">
        <v>60.283700000000003</v>
      </c>
      <c r="N50" s="30">
        <v>0</v>
      </c>
      <c r="O50" s="23">
        <v>0</v>
      </c>
      <c r="P50" s="32">
        <v>9</v>
      </c>
      <c r="Q50" s="26">
        <v>2.1276999999999999</v>
      </c>
      <c r="R50" s="24">
        <v>317</v>
      </c>
      <c r="S50" s="27">
        <v>74.940899999999999</v>
      </c>
      <c r="T50" s="22">
        <v>0</v>
      </c>
      <c r="U50" s="26">
        <v>0</v>
      </c>
      <c r="V50" s="22">
        <v>3</v>
      </c>
      <c r="W50" s="27">
        <v>0.70920000000000005</v>
      </c>
      <c r="X50" s="28">
        <v>1818</v>
      </c>
      <c r="Y50" s="29">
        <v>100</v>
      </c>
    </row>
    <row r="51" spans="1:25" s="19" customFormat="1" ht="15" customHeight="1" x14ac:dyDescent="0.2">
      <c r="A51" s="18" t="s">
        <v>15</v>
      </c>
      <c r="B51" s="65" t="s">
        <v>60</v>
      </c>
      <c r="C51" s="54">
        <f t="shared" si="0"/>
        <v>300</v>
      </c>
      <c r="D51" s="55">
        <v>0</v>
      </c>
      <c r="E51" s="56">
        <v>0</v>
      </c>
      <c r="F51" s="58">
        <v>1</v>
      </c>
      <c r="G51" s="56">
        <v>0.33333000000000002</v>
      </c>
      <c r="H51" s="57">
        <v>146</v>
      </c>
      <c r="I51" s="56">
        <v>48.666699999999999</v>
      </c>
      <c r="J51" s="57">
        <v>58</v>
      </c>
      <c r="K51" s="56">
        <v>19.332999999999998</v>
      </c>
      <c r="L51" s="57">
        <v>81</v>
      </c>
      <c r="M51" s="56">
        <v>27</v>
      </c>
      <c r="N51" s="58">
        <v>0</v>
      </c>
      <c r="O51" s="56">
        <v>0</v>
      </c>
      <c r="P51" s="59">
        <v>14</v>
      </c>
      <c r="Q51" s="60">
        <v>4.6666999999999996</v>
      </c>
      <c r="R51" s="57">
        <v>134</v>
      </c>
      <c r="S51" s="62">
        <v>44.666699999999999</v>
      </c>
      <c r="T51" s="55">
        <v>13</v>
      </c>
      <c r="U51" s="60">
        <v>4.3333000000000004</v>
      </c>
      <c r="V51" s="55">
        <v>13</v>
      </c>
      <c r="W51" s="62">
        <v>4.3333000000000004</v>
      </c>
      <c r="X51" s="63">
        <v>8616</v>
      </c>
      <c r="Y51" s="64">
        <v>100</v>
      </c>
    </row>
    <row r="52" spans="1:25" s="19" customFormat="1" ht="15" customHeight="1" x14ac:dyDescent="0.2">
      <c r="A52" s="18" t="s">
        <v>15</v>
      </c>
      <c r="B52" s="20" t="s">
        <v>61</v>
      </c>
      <c r="C52" s="21">
        <f t="shared" si="0"/>
        <v>420</v>
      </c>
      <c r="D52" s="31">
        <v>2</v>
      </c>
      <c r="E52" s="23">
        <v>0.47620000000000001</v>
      </c>
      <c r="F52" s="24">
        <v>2</v>
      </c>
      <c r="G52" s="23">
        <v>0.47619</v>
      </c>
      <c r="H52" s="30">
        <v>40</v>
      </c>
      <c r="I52" s="23">
        <v>9.5237999999999996</v>
      </c>
      <c r="J52" s="30">
        <v>2</v>
      </c>
      <c r="K52" s="23">
        <v>0.47599999999999998</v>
      </c>
      <c r="L52" s="24">
        <v>368</v>
      </c>
      <c r="M52" s="23">
        <v>87.619</v>
      </c>
      <c r="N52" s="30">
        <v>0</v>
      </c>
      <c r="O52" s="23">
        <v>0</v>
      </c>
      <c r="P52" s="25">
        <v>6</v>
      </c>
      <c r="Q52" s="26">
        <v>1.4286000000000001</v>
      </c>
      <c r="R52" s="24">
        <v>342</v>
      </c>
      <c r="S52" s="27">
        <v>81.428600000000003</v>
      </c>
      <c r="T52" s="22">
        <v>4</v>
      </c>
      <c r="U52" s="26">
        <v>0.95240000000000002</v>
      </c>
      <c r="V52" s="22">
        <v>10</v>
      </c>
      <c r="W52" s="27">
        <v>2.3809999999999998</v>
      </c>
      <c r="X52" s="28">
        <v>1009</v>
      </c>
      <c r="Y52" s="29">
        <v>100</v>
      </c>
    </row>
    <row r="53" spans="1:25" s="19" customFormat="1" ht="15" customHeight="1" x14ac:dyDescent="0.2">
      <c r="A53" s="18" t="s">
        <v>15</v>
      </c>
      <c r="B53" s="65" t="s">
        <v>62</v>
      </c>
      <c r="C53" s="68">
        <f t="shared" si="0"/>
        <v>161</v>
      </c>
      <c r="D53" s="67">
        <v>2</v>
      </c>
      <c r="E53" s="56">
        <v>1.2422</v>
      </c>
      <c r="F53" s="57">
        <v>0</v>
      </c>
      <c r="G53" s="56">
        <v>0</v>
      </c>
      <c r="H53" s="58">
        <v>1</v>
      </c>
      <c r="I53" s="56">
        <v>0.62109999999999999</v>
      </c>
      <c r="J53" s="57">
        <v>3</v>
      </c>
      <c r="K53" s="56">
        <v>1.863</v>
      </c>
      <c r="L53" s="58">
        <v>151</v>
      </c>
      <c r="M53" s="56">
        <v>93.788799999999995</v>
      </c>
      <c r="N53" s="58">
        <v>0</v>
      </c>
      <c r="O53" s="56">
        <v>0</v>
      </c>
      <c r="P53" s="59">
        <v>4</v>
      </c>
      <c r="Q53" s="60">
        <v>2.4845000000000002</v>
      </c>
      <c r="R53" s="57">
        <v>102</v>
      </c>
      <c r="S53" s="62">
        <v>63.353999999999999</v>
      </c>
      <c r="T53" s="67">
        <v>17</v>
      </c>
      <c r="U53" s="60">
        <v>10.558999999999999</v>
      </c>
      <c r="V53" s="55">
        <v>1</v>
      </c>
      <c r="W53" s="62">
        <v>0.62109999999999999</v>
      </c>
      <c r="X53" s="63">
        <v>306</v>
      </c>
      <c r="Y53" s="64">
        <v>100</v>
      </c>
    </row>
    <row r="54" spans="1:25" s="19" customFormat="1" ht="15" customHeight="1" x14ac:dyDescent="0.2">
      <c r="A54" s="18" t="s">
        <v>15</v>
      </c>
      <c r="B54" s="20" t="s">
        <v>63</v>
      </c>
      <c r="C54" s="21">
        <f t="shared" si="0"/>
        <v>439</v>
      </c>
      <c r="D54" s="31">
        <v>1</v>
      </c>
      <c r="E54" s="23">
        <v>0.2278</v>
      </c>
      <c r="F54" s="24">
        <v>2</v>
      </c>
      <c r="G54" s="34">
        <v>0.45557999999999998</v>
      </c>
      <c r="H54" s="30">
        <v>21</v>
      </c>
      <c r="I54" s="34">
        <v>4.7835999999999999</v>
      </c>
      <c r="J54" s="24">
        <v>218</v>
      </c>
      <c r="K54" s="23">
        <v>49.658000000000001</v>
      </c>
      <c r="L54" s="24">
        <v>172</v>
      </c>
      <c r="M54" s="23">
        <v>39.18</v>
      </c>
      <c r="N54" s="24">
        <v>0</v>
      </c>
      <c r="O54" s="23">
        <v>0</v>
      </c>
      <c r="P54" s="32">
        <v>25</v>
      </c>
      <c r="Q54" s="26">
        <v>5.6947999999999999</v>
      </c>
      <c r="R54" s="24">
        <v>386</v>
      </c>
      <c r="S54" s="27">
        <v>87.927099999999996</v>
      </c>
      <c r="T54" s="22">
        <v>6</v>
      </c>
      <c r="U54" s="26">
        <v>1.3667</v>
      </c>
      <c r="V54" s="31">
        <v>11</v>
      </c>
      <c r="W54" s="27">
        <v>2.5057</v>
      </c>
      <c r="X54" s="28">
        <v>1971</v>
      </c>
      <c r="Y54" s="29">
        <v>100</v>
      </c>
    </row>
    <row r="55" spans="1:25" s="19" customFormat="1" ht="15" customHeight="1" x14ac:dyDescent="0.2">
      <c r="A55" s="18" t="s">
        <v>15</v>
      </c>
      <c r="B55" s="65" t="s">
        <v>64</v>
      </c>
      <c r="C55" s="54">
        <f t="shared" si="0"/>
        <v>1496</v>
      </c>
      <c r="D55" s="55">
        <v>19</v>
      </c>
      <c r="E55" s="56">
        <v>1.2701</v>
      </c>
      <c r="F55" s="57">
        <v>18</v>
      </c>
      <c r="G55" s="56">
        <v>1.2032099999999999</v>
      </c>
      <c r="H55" s="58">
        <v>321</v>
      </c>
      <c r="I55" s="56">
        <v>21.4572</v>
      </c>
      <c r="J55" s="58">
        <v>71</v>
      </c>
      <c r="K55" s="56">
        <v>4.7460000000000004</v>
      </c>
      <c r="L55" s="57">
        <v>929</v>
      </c>
      <c r="M55" s="56">
        <v>62.0989</v>
      </c>
      <c r="N55" s="57">
        <v>7</v>
      </c>
      <c r="O55" s="56">
        <v>0.46789999999999998</v>
      </c>
      <c r="P55" s="66">
        <v>131</v>
      </c>
      <c r="Q55" s="60">
        <v>8.7567000000000004</v>
      </c>
      <c r="R55" s="57">
        <v>965</v>
      </c>
      <c r="S55" s="62">
        <v>64.505300000000005</v>
      </c>
      <c r="T55" s="55">
        <v>26</v>
      </c>
      <c r="U55" s="60">
        <v>1.738</v>
      </c>
      <c r="V55" s="67">
        <v>85</v>
      </c>
      <c r="W55" s="62">
        <v>5.6818</v>
      </c>
      <c r="X55" s="63">
        <v>2305</v>
      </c>
      <c r="Y55" s="64">
        <v>100</v>
      </c>
    </row>
    <row r="56" spans="1:25" s="19" customFormat="1" ht="15" customHeight="1" x14ac:dyDescent="0.2">
      <c r="A56" s="18" t="s">
        <v>15</v>
      </c>
      <c r="B56" s="20" t="s">
        <v>65</v>
      </c>
      <c r="C56" s="21">
        <f t="shared" si="0"/>
        <v>111</v>
      </c>
      <c r="D56" s="22">
        <v>0</v>
      </c>
      <c r="E56" s="23">
        <v>0</v>
      </c>
      <c r="F56" s="24">
        <v>1</v>
      </c>
      <c r="G56" s="23">
        <v>0.90090000000000003</v>
      </c>
      <c r="H56" s="24">
        <v>1</v>
      </c>
      <c r="I56" s="23">
        <v>0.90090000000000003</v>
      </c>
      <c r="J56" s="30">
        <v>11</v>
      </c>
      <c r="K56" s="23">
        <v>9.91</v>
      </c>
      <c r="L56" s="24">
        <v>93</v>
      </c>
      <c r="M56" s="23">
        <v>83.783799999999999</v>
      </c>
      <c r="N56" s="30">
        <v>0</v>
      </c>
      <c r="O56" s="23">
        <v>0</v>
      </c>
      <c r="P56" s="25">
        <v>5</v>
      </c>
      <c r="Q56" s="26">
        <v>4.5045000000000002</v>
      </c>
      <c r="R56" s="24">
        <v>27</v>
      </c>
      <c r="S56" s="27">
        <v>24.324300000000001</v>
      </c>
      <c r="T56" s="31">
        <v>0</v>
      </c>
      <c r="U56" s="26">
        <v>0</v>
      </c>
      <c r="V56" s="31">
        <v>0</v>
      </c>
      <c r="W56" s="27">
        <v>0</v>
      </c>
      <c r="X56" s="28">
        <v>720</v>
      </c>
      <c r="Y56" s="29">
        <v>100</v>
      </c>
    </row>
    <row r="57" spans="1:25" s="19" customFormat="1" ht="15" customHeight="1" x14ac:dyDescent="0.2">
      <c r="A57" s="18" t="s">
        <v>15</v>
      </c>
      <c r="B57" s="65" t="s">
        <v>66</v>
      </c>
      <c r="C57" s="54">
        <f t="shared" si="0"/>
        <v>1999</v>
      </c>
      <c r="D57" s="55">
        <v>37</v>
      </c>
      <c r="E57" s="56">
        <v>1.8509</v>
      </c>
      <c r="F57" s="58">
        <v>22</v>
      </c>
      <c r="G57" s="56">
        <v>1.1005499999999999</v>
      </c>
      <c r="H57" s="57">
        <v>145</v>
      </c>
      <c r="I57" s="56">
        <v>7.2535999999999996</v>
      </c>
      <c r="J57" s="57">
        <v>377</v>
      </c>
      <c r="K57" s="56">
        <v>18.859000000000002</v>
      </c>
      <c r="L57" s="57">
        <v>1275</v>
      </c>
      <c r="M57" s="56">
        <v>63.7819</v>
      </c>
      <c r="N57" s="57">
        <v>3</v>
      </c>
      <c r="O57" s="56">
        <v>0.15010000000000001</v>
      </c>
      <c r="P57" s="66">
        <v>140</v>
      </c>
      <c r="Q57" s="60">
        <v>7.0034999999999998</v>
      </c>
      <c r="R57" s="57">
        <v>1502</v>
      </c>
      <c r="S57" s="62">
        <v>75.137600000000006</v>
      </c>
      <c r="T57" s="67">
        <v>8</v>
      </c>
      <c r="U57" s="60">
        <v>0.4002</v>
      </c>
      <c r="V57" s="67">
        <v>70</v>
      </c>
      <c r="W57" s="62">
        <v>3.5017999999999998</v>
      </c>
      <c r="X57" s="63">
        <v>2232</v>
      </c>
      <c r="Y57" s="64">
        <v>100</v>
      </c>
    </row>
    <row r="58" spans="1:25" s="19" customFormat="1" ht="15" customHeight="1" thickBot="1" x14ac:dyDescent="0.25">
      <c r="A58" s="18" t="s">
        <v>15</v>
      </c>
      <c r="B58" s="35" t="s">
        <v>67</v>
      </c>
      <c r="C58" s="69">
        <f t="shared" si="0"/>
        <v>89</v>
      </c>
      <c r="D58" s="70">
        <v>4</v>
      </c>
      <c r="E58" s="37">
        <v>4.4943999999999997</v>
      </c>
      <c r="F58" s="38">
        <v>0</v>
      </c>
      <c r="G58" s="37">
        <v>0</v>
      </c>
      <c r="H58" s="39">
        <v>4</v>
      </c>
      <c r="I58" s="37">
        <v>4.4943999999999997</v>
      </c>
      <c r="J58" s="38">
        <v>2</v>
      </c>
      <c r="K58" s="37">
        <v>2.2469999999999999</v>
      </c>
      <c r="L58" s="38">
        <v>78</v>
      </c>
      <c r="M58" s="37">
        <v>87.6404</v>
      </c>
      <c r="N58" s="38">
        <v>0</v>
      </c>
      <c r="O58" s="37">
        <v>0</v>
      </c>
      <c r="P58" s="40">
        <v>1</v>
      </c>
      <c r="Q58" s="41">
        <v>1.1235999999999999</v>
      </c>
      <c r="R58" s="38">
        <v>74</v>
      </c>
      <c r="S58" s="42">
        <v>83.146100000000004</v>
      </c>
      <c r="T58" s="36">
        <v>0</v>
      </c>
      <c r="U58" s="41">
        <v>0</v>
      </c>
      <c r="V58" s="36">
        <v>0</v>
      </c>
      <c r="W58" s="42">
        <v>0</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69</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70</v>
      </c>
      <c r="C61" s="74"/>
      <c r="D61" s="74"/>
      <c r="E61" s="74"/>
      <c r="F61" s="74"/>
      <c r="G61" s="74"/>
      <c r="H61" s="74"/>
      <c r="I61" s="74"/>
      <c r="J61" s="74"/>
      <c r="K61" s="74"/>
      <c r="L61" s="74"/>
      <c r="M61" s="74"/>
      <c r="N61" s="74"/>
      <c r="O61" s="74"/>
      <c r="P61" s="74"/>
      <c r="Q61" s="74"/>
      <c r="R61" s="74"/>
      <c r="S61" s="74"/>
      <c r="T61" s="74"/>
      <c r="U61" s="74"/>
      <c r="V61" s="74"/>
      <c r="W61" s="74"/>
      <c r="X61" s="74"/>
      <c r="Y61" s="74"/>
    </row>
    <row r="62" spans="1:25" s="46" customFormat="1" ht="14.1" customHeight="1" x14ac:dyDescent="0.2">
      <c r="B62" s="49" t="s">
        <v>71</v>
      </c>
      <c r="C62" s="74"/>
      <c r="D62" s="74"/>
      <c r="E62" s="74"/>
      <c r="F62" s="74"/>
      <c r="G62" s="74"/>
      <c r="H62" s="74"/>
      <c r="I62" s="74"/>
      <c r="J62" s="74"/>
      <c r="K62" s="74"/>
      <c r="L62" s="74"/>
      <c r="M62" s="74"/>
      <c r="N62" s="74"/>
      <c r="O62" s="74"/>
      <c r="P62" s="74"/>
      <c r="Q62" s="74"/>
      <c r="R62" s="74"/>
      <c r="S62" s="74"/>
      <c r="T62" s="74"/>
      <c r="U62" s="74"/>
      <c r="V62" s="74"/>
      <c r="W62" s="74"/>
      <c r="X62" s="74"/>
      <c r="Y62" s="74"/>
    </row>
    <row r="63" spans="1:25" s="46" customFormat="1" ht="15" customHeight="1" x14ac:dyDescent="0.2">
      <c r="A63" s="48"/>
      <c r="B63" s="49" t="str">
        <f>CONCATENATE("NOTE: Table reads (for US Totals):  Of all ",IF(ISTEXT(C7),LEFT(C7,3),TEXT(C7,"#,##0"))," public school 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24,550 public school male students subjected to seclusion, 17,017 (69.3%) were students with disabilities served under the Individuals with Disabilities Education Act (IDEA), and 257 (1.0%)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",TEXT(C7,"#,##0")," public school male students with or without disabilities ",(A7), ", ",TEXT(D7,"#,##0")," (",TEXT(E7,"0.0"),"%) were American Indian or Alaska Nativem students with and without disabilities served under IDEA.")</f>
        <v xml:space="preserve">            Table reads (for US Race/Ethnicity):  Of all 24,550 public school male students with or without disabilities subjected to seclusion, 688 (2.8%) were American Indian or Alaska Nativem students with and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4"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4"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Y4:Y5"/>
    <mergeCell ref="N5:O5"/>
    <mergeCell ref="P5:Q5"/>
    <mergeCell ref="D4:Q4"/>
    <mergeCell ref="D5:E5"/>
    <mergeCell ref="F5:G5"/>
    <mergeCell ref="H5:I5"/>
    <mergeCell ref="J5:K5"/>
    <mergeCell ref="L5:M5"/>
    <mergeCell ref="B4:B5"/>
    <mergeCell ref="T4:U5"/>
    <mergeCell ref="V4:W5"/>
    <mergeCell ref="R4:S5"/>
    <mergeCell ref="X4:X5"/>
    <mergeCell ref="C4:C5"/>
  </mergeCells>
  <phoneticPr fontId="21" type="noConversion"/>
  <printOptions horizontalCentered="1"/>
  <pageMargins left="0.25" right="0.25" top="1" bottom="1" header="0.5" footer="0.5"/>
  <pageSetup paperSize="3" scale="70" orientation="landscape" horizontalDpi="4294967292" verticalDpi="4294967292" r:id="rId1"/>
  <extLst>
    <ext xmlns:mx="http://schemas.microsoft.com/office/mac/excel/2008/main" uri="{64002731-A6B0-56B0-2670-7721B7C09600}">
      <mx:PLV Mode="0" OnePage="0" WScale="4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zoomScaleSheetLayoutView="40" workbookViewId="0"/>
  </sheetViews>
  <sheetFormatPr defaultColWidth="12.1640625" defaultRowHeight="15" customHeight="1" x14ac:dyDescent="0.2"/>
  <cols>
    <col min="1" max="1" width="3.3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7" t="str">
        <f>CONCATENATE("Number and percentage of public school female students ",A7, ", by race/ethnicity, disability status, and English proficiency, by state: School Year 2015-16")</f>
        <v>Number and percentage of public school female students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c r="V2" s="77"/>
      <c r="W2" s="77"/>
    </row>
    <row r="3" spans="1:25" s="1" customFormat="1" ht="15" customHeight="1" thickBot="1" x14ac:dyDescent="0.3">
      <c r="A3" s="73">
        <f>C7-T7</f>
        <v>6619</v>
      </c>
      <c r="B3" s="76"/>
      <c r="C3" s="75"/>
      <c r="D3" s="75"/>
      <c r="E3" s="75"/>
      <c r="F3" s="75"/>
      <c r="G3" s="75"/>
      <c r="H3" s="75"/>
      <c r="I3" s="75"/>
      <c r="J3" s="75"/>
      <c r="K3" s="75"/>
      <c r="L3" s="75"/>
      <c r="M3" s="75"/>
      <c r="N3" s="75"/>
      <c r="O3" s="75"/>
      <c r="P3" s="75"/>
      <c r="Q3" s="75"/>
      <c r="R3" s="75"/>
      <c r="S3" s="75"/>
      <c r="T3" s="75"/>
      <c r="U3" s="75"/>
      <c r="V3" s="75"/>
      <c r="W3" s="3"/>
      <c r="X3" s="75"/>
      <c r="Y3" s="75"/>
    </row>
    <row r="4" spans="1:25" s="9" customFormat="1" ht="24.95" customHeight="1" x14ac:dyDescent="0.2">
      <c r="A4" s="8"/>
      <c r="B4" s="78" t="s">
        <v>0</v>
      </c>
      <c r="C4" s="80" t="s">
        <v>10</v>
      </c>
      <c r="D4" s="82" t="s">
        <v>72</v>
      </c>
      <c r="E4" s="83"/>
      <c r="F4" s="83"/>
      <c r="G4" s="83"/>
      <c r="H4" s="83"/>
      <c r="I4" s="83"/>
      <c r="J4" s="83"/>
      <c r="K4" s="83"/>
      <c r="L4" s="83"/>
      <c r="M4" s="83"/>
      <c r="N4" s="83"/>
      <c r="O4" s="83"/>
      <c r="P4" s="83"/>
      <c r="Q4" s="84"/>
      <c r="R4" s="85" t="s">
        <v>68</v>
      </c>
      <c r="S4" s="86"/>
      <c r="T4" s="85" t="s">
        <v>16</v>
      </c>
      <c r="U4" s="86"/>
      <c r="V4" s="85" t="s">
        <v>11</v>
      </c>
      <c r="W4" s="86"/>
      <c r="X4" s="89" t="s">
        <v>14</v>
      </c>
      <c r="Y4" s="92" t="s">
        <v>12</v>
      </c>
    </row>
    <row r="5" spans="1:25"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87"/>
      <c r="W5" s="88"/>
      <c r="X5" s="90"/>
      <c r="Y5" s="93"/>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73</v>
      </c>
      <c r="T6" s="11" t="s">
        <v>8</v>
      </c>
      <c r="U6" s="15" t="s">
        <v>73</v>
      </c>
      <c r="V6" s="13" t="s">
        <v>8</v>
      </c>
      <c r="W6" s="15" t="s">
        <v>73</v>
      </c>
      <c r="X6" s="16"/>
      <c r="Y6" s="17"/>
    </row>
    <row r="7" spans="1:25" s="19" customFormat="1" ht="15" customHeight="1" x14ac:dyDescent="0.2">
      <c r="A7" s="18" t="str">
        <f>[1]Total!A7</f>
        <v>subjected to seclusion</v>
      </c>
      <c r="B7" s="53" t="s">
        <v>9</v>
      </c>
      <c r="C7" s="54">
        <f>D7+F7+H7+J7+L7+N7+P7</f>
        <v>6674</v>
      </c>
      <c r="D7" s="55">
        <v>309</v>
      </c>
      <c r="E7" s="56">
        <v>4.6299000000000001</v>
      </c>
      <c r="F7" s="57">
        <v>47</v>
      </c>
      <c r="G7" s="56">
        <v>0.70423000000000002</v>
      </c>
      <c r="H7" s="57">
        <v>712</v>
      </c>
      <c r="I7" s="56">
        <v>10.6683</v>
      </c>
      <c r="J7" s="57">
        <v>1677</v>
      </c>
      <c r="K7" s="56">
        <v>25.127400000000002</v>
      </c>
      <c r="L7" s="57">
        <v>3585</v>
      </c>
      <c r="M7" s="56">
        <v>53.715899999999998</v>
      </c>
      <c r="N7" s="58">
        <v>7</v>
      </c>
      <c r="O7" s="56">
        <v>0.10489999999999999</v>
      </c>
      <c r="P7" s="59">
        <v>337</v>
      </c>
      <c r="Q7" s="60">
        <v>5.0494000000000003</v>
      </c>
      <c r="R7" s="57">
        <v>3712</v>
      </c>
      <c r="S7" s="62">
        <v>55.6188</v>
      </c>
      <c r="T7" s="61">
        <v>55</v>
      </c>
      <c r="U7" s="60">
        <v>0.82410000000000005</v>
      </c>
      <c r="V7" s="61">
        <v>281</v>
      </c>
      <c r="W7" s="62">
        <v>4.2103999999999999</v>
      </c>
      <c r="X7" s="63">
        <v>96360</v>
      </c>
      <c r="Y7" s="64">
        <v>99.379000000000005</v>
      </c>
    </row>
    <row r="8" spans="1:25" s="19" customFormat="1" ht="15" customHeight="1" x14ac:dyDescent="0.2">
      <c r="A8" s="18" t="s">
        <v>15</v>
      </c>
      <c r="B8" s="20" t="s">
        <v>18</v>
      </c>
      <c r="C8" s="21">
        <f t="shared" ref="C8:C58" si="0">D8+F8+H8+J8+L8+N8+P8</f>
        <v>188</v>
      </c>
      <c r="D8" s="22">
        <v>0</v>
      </c>
      <c r="E8" s="23">
        <v>0</v>
      </c>
      <c r="F8" s="24">
        <v>1</v>
      </c>
      <c r="G8" s="23">
        <v>0.53190999999999999</v>
      </c>
      <c r="H8" s="30">
        <v>2</v>
      </c>
      <c r="I8" s="23">
        <v>1.0638000000000001</v>
      </c>
      <c r="J8" s="24">
        <v>120</v>
      </c>
      <c r="K8" s="23">
        <v>63.829799999999999</v>
      </c>
      <c r="L8" s="24">
        <v>62</v>
      </c>
      <c r="M8" s="23">
        <v>32.978700000000003</v>
      </c>
      <c r="N8" s="24">
        <v>0</v>
      </c>
      <c r="O8" s="23">
        <v>0</v>
      </c>
      <c r="P8" s="32">
        <v>3</v>
      </c>
      <c r="Q8" s="26">
        <v>1.5956999999999999</v>
      </c>
      <c r="R8" s="24">
        <v>55</v>
      </c>
      <c r="S8" s="27">
        <v>29.255299999999998</v>
      </c>
      <c r="T8" s="22">
        <v>0</v>
      </c>
      <c r="U8" s="26">
        <v>0</v>
      </c>
      <c r="V8" s="31">
        <v>0</v>
      </c>
      <c r="W8" s="27">
        <v>0</v>
      </c>
      <c r="X8" s="28">
        <v>1400</v>
      </c>
      <c r="Y8" s="29">
        <v>100</v>
      </c>
    </row>
    <row r="9" spans="1:25" s="19" customFormat="1" ht="15" customHeight="1" x14ac:dyDescent="0.2">
      <c r="A9" s="18" t="s">
        <v>15</v>
      </c>
      <c r="B9" s="65" t="s">
        <v>17</v>
      </c>
      <c r="C9" s="54">
        <f t="shared" si="0"/>
        <v>37</v>
      </c>
      <c r="D9" s="55">
        <v>9</v>
      </c>
      <c r="E9" s="56">
        <v>24.324300000000001</v>
      </c>
      <c r="F9" s="57">
        <v>0</v>
      </c>
      <c r="G9" s="56">
        <v>0</v>
      </c>
      <c r="H9" s="57">
        <v>2</v>
      </c>
      <c r="I9" s="56">
        <v>5.4054000000000002</v>
      </c>
      <c r="J9" s="58">
        <v>5</v>
      </c>
      <c r="K9" s="56">
        <v>13.513500000000001</v>
      </c>
      <c r="L9" s="58">
        <v>9</v>
      </c>
      <c r="M9" s="56">
        <v>24.324300000000001</v>
      </c>
      <c r="N9" s="57">
        <v>0</v>
      </c>
      <c r="O9" s="56">
        <v>0</v>
      </c>
      <c r="P9" s="66">
        <v>12</v>
      </c>
      <c r="Q9" s="60">
        <v>32.432400000000001</v>
      </c>
      <c r="R9" s="57">
        <v>30</v>
      </c>
      <c r="S9" s="62">
        <v>81.081100000000006</v>
      </c>
      <c r="T9" s="67">
        <v>0</v>
      </c>
      <c r="U9" s="60">
        <v>0</v>
      </c>
      <c r="V9" s="67">
        <v>1</v>
      </c>
      <c r="W9" s="62">
        <v>2.7027000000000001</v>
      </c>
      <c r="X9" s="63">
        <v>503</v>
      </c>
      <c r="Y9" s="64">
        <v>100</v>
      </c>
    </row>
    <row r="10" spans="1:25" s="19" customFormat="1" ht="15" customHeight="1" x14ac:dyDescent="0.2">
      <c r="A10" s="18" t="s">
        <v>15</v>
      </c>
      <c r="B10" s="20" t="s">
        <v>20</v>
      </c>
      <c r="C10" s="21">
        <f t="shared" si="0"/>
        <v>68</v>
      </c>
      <c r="D10" s="31">
        <v>5</v>
      </c>
      <c r="E10" s="23">
        <v>7.3529</v>
      </c>
      <c r="F10" s="24">
        <v>0</v>
      </c>
      <c r="G10" s="23">
        <v>0</v>
      </c>
      <c r="H10" s="30">
        <v>11</v>
      </c>
      <c r="I10" s="23">
        <v>16.176500000000001</v>
      </c>
      <c r="J10" s="24">
        <v>10</v>
      </c>
      <c r="K10" s="23">
        <v>14.7059</v>
      </c>
      <c r="L10" s="30">
        <v>38</v>
      </c>
      <c r="M10" s="23">
        <v>55.882399999999997</v>
      </c>
      <c r="N10" s="30">
        <v>0</v>
      </c>
      <c r="O10" s="23">
        <v>0</v>
      </c>
      <c r="P10" s="25">
        <v>4</v>
      </c>
      <c r="Q10" s="26">
        <v>5.8823999999999996</v>
      </c>
      <c r="R10" s="24">
        <v>55</v>
      </c>
      <c r="S10" s="27">
        <v>80.882400000000004</v>
      </c>
      <c r="T10" s="31">
        <v>1</v>
      </c>
      <c r="U10" s="26">
        <v>1.4705999999999999</v>
      </c>
      <c r="V10" s="31">
        <v>0</v>
      </c>
      <c r="W10" s="27">
        <v>0</v>
      </c>
      <c r="X10" s="28">
        <v>1977</v>
      </c>
      <c r="Y10" s="29">
        <v>100</v>
      </c>
    </row>
    <row r="11" spans="1:25" s="19" customFormat="1" ht="15" customHeight="1" x14ac:dyDescent="0.2">
      <c r="A11" s="18" t="s">
        <v>15</v>
      </c>
      <c r="B11" s="65" t="s">
        <v>19</v>
      </c>
      <c r="C11" s="54">
        <f t="shared" si="0"/>
        <v>48</v>
      </c>
      <c r="D11" s="55">
        <v>1</v>
      </c>
      <c r="E11" s="56">
        <v>2.0832999999999999</v>
      </c>
      <c r="F11" s="58">
        <v>1</v>
      </c>
      <c r="G11" s="56">
        <v>2.0833300000000001</v>
      </c>
      <c r="H11" s="57">
        <v>11</v>
      </c>
      <c r="I11" s="56">
        <v>22.916699999999999</v>
      </c>
      <c r="J11" s="57">
        <v>3</v>
      </c>
      <c r="K11" s="56">
        <v>6.25</v>
      </c>
      <c r="L11" s="57">
        <v>26</v>
      </c>
      <c r="M11" s="56">
        <v>54.166699999999999</v>
      </c>
      <c r="N11" s="57">
        <v>6</v>
      </c>
      <c r="O11" s="56">
        <v>12.5</v>
      </c>
      <c r="P11" s="66">
        <v>0</v>
      </c>
      <c r="Q11" s="60">
        <v>0</v>
      </c>
      <c r="R11" s="57">
        <v>7</v>
      </c>
      <c r="S11" s="62">
        <v>14.583299999999999</v>
      </c>
      <c r="T11" s="67">
        <v>5</v>
      </c>
      <c r="U11" s="60">
        <v>10.416700000000001</v>
      </c>
      <c r="V11" s="55">
        <v>21</v>
      </c>
      <c r="W11" s="62">
        <v>43.75</v>
      </c>
      <c r="X11" s="63">
        <v>1092</v>
      </c>
      <c r="Y11" s="64">
        <v>100</v>
      </c>
    </row>
    <row r="12" spans="1:25" s="19" customFormat="1" ht="15" customHeight="1" x14ac:dyDescent="0.2">
      <c r="A12" s="18" t="s">
        <v>15</v>
      </c>
      <c r="B12" s="20" t="s">
        <v>21</v>
      </c>
      <c r="C12" s="21">
        <f t="shared" si="0"/>
        <v>79</v>
      </c>
      <c r="D12" s="22">
        <v>0</v>
      </c>
      <c r="E12" s="23">
        <v>0</v>
      </c>
      <c r="F12" s="30">
        <v>3</v>
      </c>
      <c r="G12" s="23">
        <v>3.7974700000000001</v>
      </c>
      <c r="H12" s="24">
        <v>38</v>
      </c>
      <c r="I12" s="23">
        <v>48.101300000000002</v>
      </c>
      <c r="J12" s="24">
        <v>21</v>
      </c>
      <c r="K12" s="23">
        <v>26.5823</v>
      </c>
      <c r="L12" s="24">
        <v>13</v>
      </c>
      <c r="M12" s="23">
        <v>16.4557</v>
      </c>
      <c r="N12" s="30">
        <v>0</v>
      </c>
      <c r="O12" s="23">
        <v>0</v>
      </c>
      <c r="P12" s="32">
        <v>4</v>
      </c>
      <c r="Q12" s="26">
        <v>5.0632999999999999</v>
      </c>
      <c r="R12" s="24">
        <v>19</v>
      </c>
      <c r="S12" s="27">
        <v>24.050599999999999</v>
      </c>
      <c r="T12" s="31">
        <v>1</v>
      </c>
      <c r="U12" s="26">
        <v>1.2658</v>
      </c>
      <c r="V12" s="22">
        <v>2</v>
      </c>
      <c r="W12" s="27">
        <v>2.5316000000000001</v>
      </c>
      <c r="X12" s="28">
        <v>10138</v>
      </c>
      <c r="Y12" s="29">
        <v>100</v>
      </c>
    </row>
    <row r="13" spans="1:25" s="19" customFormat="1" ht="15" customHeight="1" x14ac:dyDescent="0.2">
      <c r="A13" s="18" t="s">
        <v>15</v>
      </c>
      <c r="B13" s="65" t="s">
        <v>22</v>
      </c>
      <c r="C13" s="54">
        <f t="shared" si="0"/>
        <v>24</v>
      </c>
      <c r="D13" s="55">
        <v>0</v>
      </c>
      <c r="E13" s="56">
        <v>0</v>
      </c>
      <c r="F13" s="58">
        <v>1</v>
      </c>
      <c r="G13" s="56">
        <v>4.1666699999999999</v>
      </c>
      <c r="H13" s="57">
        <v>2</v>
      </c>
      <c r="I13" s="56">
        <v>8.3332999999999995</v>
      </c>
      <c r="J13" s="58">
        <v>5</v>
      </c>
      <c r="K13" s="56">
        <v>20.833300000000001</v>
      </c>
      <c r="L13" s="57">
        <v>14</v>
      </c>
      <c r="M13" s="56">
        <v>58.333300000000001</v>
      </c>
      <c r="N13" s="57">
        <v>0</v>
      </c>
      <c r="O13" s="56">
        <v>0</v>
      </c>
      <c r="P13" s="59">
        <v>2</v>
      </c>
      <c r="Q13" s="60">
        <v>8.3332999999999995</v>
      </c>
      <c r="R13" s="57">
        <v>16</v>
      </c>
      <c r="S13" s="62">
        <v>66.666700000000006</v>
      </c>
      <c r="T13" s="55">
        <v>0</v>
      </c>
      <c r="U13" s="60">
        <v>0</v>
      </c>
      <c r="V13" s="67">
        <v>1</v>
      </c>
      <c r="W13" s="62">
        <v>4.1666999999999996</v>
      </c>
      <c r="X13" s="63">
        <v>1868</v>
      </c>
      <c r="Y13" s="64">
        <v>91.328000000000003</v>
      </c>
    </row>
    <row r="14" spans="1:25" s="19" customFormat="1" ht="15" customHeight="1" x14ac:dyDescent="0.2">
      <c r="A14" s="18" t="s">
        <v>15</v>
      </c>
      <c r="B14" s="20" t="s">
        <v>23</v>
      </c>
      <c r="C14" s="33">
        <f t="shared" si="0"/>
        <v>152</v>
      </c>
      <c r="D14" s="22">
        <v>0</v>
      </c>
      <c r="E14" s="23">
        <v>0</v>
      </c>
      <c r="F14" s="24">
        <v>2</v>
      </c>
      <c r="G14" s="23">
        <v>1.31579</v>
      </c>
      <c r="H14" s="30">
        <v>34</v>
      </c>
      <c r="I14" s="23">
        <v>22.368400000000001</v>
      </c>
      <c r="J14" s="30">
        <v>37</v>
      </c>
      <c r="K14" s="23">
        <v>24.342099999999999</v>
      </c>
      <c r="L14" s="30">
        <v>74</v>
      </c>
      <c r="M14" s="23">
        <v>48.684199999999997</v>
      </c>
      <c r="N14" s="24">
        <v>0</v>
      </c>
      <c r="O14" s="23">
        <v>0</v>
      </c>
      <c r="P14" s="25">
        <v>5</v>
      </c>
      <c r="Q14" s="26">
        <v>3.2894999999999999</v>
      </c>
      <c r="R14" s="24">
        <v>120</v>
      </c>
      <c r="S14" s="27">
        <v>78.947400000000002</v>
      </c>
      <c r="T14" s="31">
        <v>4</v>
      </c>
      <c r="U14" s="26">
        <v>2.6316000000000002</v>
      </c>
      <c r="V14" s="22">
        <v>5</v>
      </c>
      <c r="W14" s="27">
        <v>3.2894999999999999</v>
      </c>
      <c r="X14" s="28">
        <v>1238</v>
      </c>
      <c r="Y14" s="29">
        <v>100</v>
      </c>
    </row>
    <row r="15" spans="1:25" s="19" customFormat="1" ht="15" customHeight="1" x14ac:dyDescent="0.2">
      <c r="A15" s="18" t="s">
        <v>15</v>
      </c>
      <c r="B15" s="65" t="s">
        <v>25</v>
      </c>
      <c r="C15" s="68">
        <f t="shared" si="0"/>
        <v>0</v>
      </c>
      <c r="D15" s="55">
        <v>0</v>
      </c>
      <c r="E15" s="56">
        <v>0</v>
      </c>
      <c r="F15" s="57">
        <v>0</v>
      </c>
      <c r="G15" s="56">
        <v>0</v>
      </c>
      <c r="H15" s="57">
        <v>0</v>
      </c>
      <c r="I15" s="56">
        <v>0</v>
      </c>
      <c r="J15" s="58">
        <v>0</v>
      </c>
      <c r="K15" s="56">
        <v>0</v>
      </c>
      <c r="L15" s="57">
        <v>0</v>
      </c>
      <c r="M15" s="56">
        <v>0</v>
      </c>
      <c r="N15" s="58">
        <v>0</v>
      </c>
      <c r="O15" s="56">
        <v>0</v>
      </c>
      <c r="P15" s="59">
        <v>0</v>
      </c>
      <c r="Q15" s="60">
        <v>0</v>
      </c>
      <c r="R15" s="57">
        <v>0</v>
      </c>
      <c r="S15" s="62">
        <v>0</v>
      </c>
      <c r="T15" s="67">
        <v>0</v>
      </c>
      <c r="U15" s="60">
        <v>0</v>
      </c>
      <c r="V15" s="55">
        <v>0</v>
      </c>
      <c r="W15" s="62">
        <v>0</v>
      </c>
      <c r="X15" s="63">
        <v>235</v>
      </c>
      <c r="Y15" s="64">
        <v>100</v>
      </c>
    </row>
    <row r="16" spans="1:25" s="19" customFormat="1" ht="15" customHeight="1" x14ac:dyDescent="0.2">
      <c r="A16" s="18" t="s">
        <v>15</v>
      </c>
      <c r="B16" s="20" t="s">
        <v>24</v>
      </c>
      <c r="C16" s="33">
        <f t="shared" si="0"/>
        <v>26</v>
      </c>
      <c r="D16" s="31">
        <v>0</v>
      </c>
      <c r="E16" s="23">
        <v>0</v>
      </c>
      <c r="F16" s="30">
        <v>0</v>
      </c>
      <c r="G16" s="23">
        <v>0</v>
      </c>
      <c r="H16" s="24">
        <v>2</v>
      </c>
      <c r="I16" s="23">
        <v>7.6923000000000004</v>
      </c>
      <c r="J16" s="30">
        <v>23</v>
      </c>
      <c r="K16" s="23">
        <v>88.461500000000001</v>
      </c>
      <c r="L16" s="24">
        <v>0</v>
      </c>
      <c r="M16" s="23">
        <v>0</v>
      </c>
      <c r="N16" s="30">
        <v>0</v>
      </c>
      <c r="O16" s="23">
        <v>0</v>
      </c>
      <c r="P16" s="25">
        <v>1</v>
      </c>
      <c r="Q16" s="26">
        <v>3.8462000000000001</v>
      </c>
      <c r="R16" s="24">
        <v>13</v>
      </c>
      <c r="S16" s="27">
        <v>50</v>
      </c>
      <c r="T16" s="22">
        <v>1</v>
      </c>
      <c r="U16" s="26">
        <v>3.8462000000000001</v>
      </c>
      <c r="V16" s="22">
        <v>1</v>
      </c>
      <c r="W16" s="27">
        <v>3.8462000000000001</v>
      </c>
      <c r="X16" s="28">
        <v>221</v>
      </c>
      <c r="Y16" s="29">
        <v>100</v>
      </c>
    </row>
    <row r="17" spans="1:25" s="19" customFormat="1" ht="15" customHeight="1" x14ac:dyDescent="0.2">
      <c r="A17" s="18" t="s">
        <v>15</v>
      </c>
      <c r="B17" s="65" t="s">
        <v>26</v>
      </c>
      <c r="C17" s="54">
        <f t="shared" si="0"/>
        <v>81</v>
      </c>
      <c r="D17" s="55">
        <v>0</v>
      </c>
      <c r="E17" s="56">
        <v>0</v>
      </c>
      <c r="F17" s="58">
        <v>0</v>
      </c>
      <c r="G17" s="56">
        <v>0</v>
      </c>
      <c r="H17" s="57">
        <v>5</v>
      </c>
      <c r="I17" s="56">
        <v>6.1727999999999996</v>
      </c>
      <c r="J17" s="58">
        <v>42</v>
      </c>
      <c r="K17" s="56">
        <v>51.851900000000001</v>
      </c>
      <c r="L17" s="58">
        <v>30</v>
      </c>
      <c r="M17" s="56">
        <v>37.036999999999999</v>
      </c>
      <c r="N17" s="58">
        <v>0</v>
      </c>
      <c r="O17" s="56">
        <v>0</v>
      </c>
      <c r="P17" s="66">
        <v>4</v>
      </c>
      <c r="Q17" s="60">
        <v>4.9382999999999999</v>
      </c>
      <c r="R17" s="57">
        <v>29</v>
      </c>
      <c r="S17" s="62">
        <v>35.802500000000002</v>
      </c>
      <c r="T17" s="55">
        <v>2</v>
      </c>
      <c r="U17" s="60">
        <v>2.4691000000000001</v>
      </c>
      <c r="V17" s="55">
        <v>0</v>
      </c>
      <c r="W17" s="62">
        <v>0</v>
      </c>
      <c r="X17" s="63">
        <v>3952</v>
      </c>
      <c r="Y17" s="64">
        <v>100</v>
      </c>
    </row>
    <row r="18" spans="1:25" s="19" customFormat="1" ht="15" customHeight="1" x14ac:dyDescent="0.2">
      <c r="A18" s="18" t="s">
        <v>15</v>
      </c>
      <c r="B18" s="20" t="s">
        <v>27</v>
      </c>
      <c r="C18" s="21">
        <f t="shared" si="0"/>
        <v>10</v>
      </c>
      <c r="D18" s="31">
        <v>0</v>
      </c>
      <c r="E18" s="23">
        <v>0</v>
      </c>
      <c r="F18" s="24">
        <v>0</v>
      </c>
      <c r="G18" s="23">
        <v>0</v>
      </c>
      <c r="H18" s="24">
        <v>0</v>
      </c>
      <c r="I18" s="23">
        <v>0</v>
      </c>
      <c r="J18" s="24">
        <v>5</v>
      </c>
      <c r="K18" s="23">
        <v>50</v>
      </c>
      <c r="L18" s="24">
        <v>5</v>
      </c>
      <c r="M18" s="23">
        <v>50</v>
      </c>
      <c r="N18" s="24">
        <v>0</v>
      </c>
      <c r="O18" s="23">
        <v>0</v>
      </c>
      <c r="P18" s="25">
        <v>0</v>
      </c>
      <c r="Q18" s="26">
        <v>0</v>
      </c>
      <c r="R18" s="24">
        <v>6</v>
      </c>
      <c r="S18" s="27">
        <v>60</v>
      </c>
      <c r="T18" s="31">
        <v>0</v>
      </c>
      <c r="U18" s="26">
        <v>0</v>
      </c>
      <c r="V18" s="22">
        <v>0</v>
      </c>
      <c r="W18" s="27">
        <v>0</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93</v>
      </c>
      <c r="D20" s="31">
        <v>1</v>
      </c>
      <c r="E20" s="23">
        <v>1.0752999999999999</v>
      </c>
      <c r="F20" s="30">
        <v>0</v>
      </c>
      <c r="G20" s="23">
        <v>0</v>
      </c>
      <c r="H20" s="24">
        <v>28</v>
      </c>
      <c r="I20" s="23">
        <v>30.107500000000002</v>
      </c>
      <c r="J20" s="30">
        <v>1</v>
      </c>
      <c r="K20" s="23">
        <v>1.0752999999999999</v>
      </c>
      <c r="L20" s="30">
        <v>60</v>
      </c>
      <c r="M20" s="23">
        <v>64.516099999999994</v>
      </c>
      <c r="N20" s="30">
        <v>0</v>
      </c>
      <c r="O20" s="23">
        <v>0</v>
      </c>
      <c r="P20" s="25">
        <v>3</v>
      </c>
      <c r="Q20" s="26">
        <v>3.2258</v>
      </c>
      <c r="R20" s="24">
        <v>12</v>
      </c>
      <c r="S20" s="27">
        <v>12.9032</v>
      </c>
      <c r="T20" s="31">
        <v>7</v>
      </c>
      <c r="U20" s="26">
        <v>7.5269000000000004</v>
      </c>
      <c r="V20" s="22">
        <v>20</v>
      </c>
      <c r="W20" s="27">
        <v>21.505400000000002</v>
      </c>
      <c r="X20" s="28">
        <v>720</v>
      </c>
      <c r="Y20" s="29">
        <v>100</v>
      </c>
    </row>
    <row r="21" spans="1:25" s="19" customFormat="1" ht="15" customHeight="1" x14ac:dyDescent="0.2">
      <c r="A21" s="18" t="s">
        <v>15</v>
      </c>
      <c r="B21" s="65" t="s">
        <v>31</v>
      </c>
      <c r="C21" s="54">
        <f t="shared" si="0"/>
        <v>384</v>
      </c>
      <c r="D21" s="67">
        <v>0</v>
      </c>
      <c r="E21" s="56">
        <v>0</v>
      </c>
      <c r="F21" s="57">
        <v>5</v>
      </c>
      <c r="G21" s="56">
        <v>1.3020799999999999</v>
      </c>
      <c r="H21" s="58">
        <v>41</v>
      </c>
      <c r="I21" s="56">
        <v>10.677099999999999</v>
      </c>
      <c r="J21" s="57">
        <v>108</v>
      </c>
      <c r="K21" s="56">
        <v>28.125</v>
      </c>
      <c r="L21" s="57">
        <v>221</v>
      </c>
      <c r="M21" s="56">
        <v>57.552100000000003</v>
      </c>
      <c r="N21" s="57">
        <v>0</v>
      </c>
      <c r="O21" s="56">
        <v>0</v>
      </c>
      <c r="P21" s="66">
        <v>9</v>
      </c>
      <c r="Q21" s="60">
        <v>2.3437999999999999</v>
      </c>
      <c r="R21" s="57">
        <v>235</v>
      </c>
      <c r="S21" s="62">
        <v>61.197899999999997</v>
      </c>
      <c r="T21" s="55">
        <v>3</v>
      </c>
      <c r="U21" s="60">
        <v>0.78129999999999999</v>
      </c>
      <c r="V21" s="67">
        <v>9</v>
      </c>
      <c r="W21" s="62">
        <v>2.3437999999999999</v>
      </c>
      <c r="X21" s="63">
        <v>4081</v>
      </c>
      <c r="Y21" s="64">
        <v>99.706000000000003</v>
      </c>
    </row>
    <row r="22" spans="1:25" s="19" customFormat="1" ht="15" customHeight="1" x14ac:dyDescent="0.2">
      <c r="A22" s="18" t="s">
        <v>15</v>
      </c>
      <c r="B22" s="20" t="s">
        <v>32</v>
      </c>
      <c r="C22" s="21">
        <f t="shared" si="0"/>
        <v>371</v>
      </c>
      <c r="D22" s="22">
        <v>0</v>
      </c>
      <c r="E22" s="23">
        <v>0</v>
      </c>
      <c r="F22" s="30">
        <v>1</v>
      </c>
      <c r="G22" s="23">
        <v>0.26954</v>
      </c>
      <c r="H22" s="30">
        <v>24</v>
      </c>
      <c r="I22" s="23">
        <v>6.4690000000000003</v>
      </c>
      <c r="J22" s="24">
        <v>69</v>
      </c>
      <c r="K22" s="23">
        <v>18.598400000000002</v>
      </c>
      <c r="L22" s="24">
        <v>242</v>
      </c>
      <c r="M22" s="23">
        <v>65.229100000000003</v>
      </c>
      <c r="N22" s="24">
        <v>0</v>
      </c>
      <c r="O22" s="23">
        <v>0</v>
      </c>
      <c r="P22" s="32">
        <v>35</v>
      </c>
      <c r="Q22" s="26">
        <v>9.4339999999999993</v>
      </c>
      <c r="R22" s="24">
        <v>180</v>
      </c>
      <c r="S22" s="27">
        <v>48.517499999999998</v>
      </c>
      <c r="T22" s="31">
        <v>2</v>
      </c>
      <c r="U22" s="26">
        <v>0.53910000000000002</v>
      </c>
      <c r="V22" s="31">
        <v>6</v>
      </c>
      <c r="W22" s="27">
        <v>1.6173</v>
      </c>
      <c r="X22" s="28">
        <v>1879</v>
      </c>
      <c r="Y22" s="29">
        <v>100</v>
      </c>
    </row>
    <row r="23" spans="1:25" s="19" customFormat="1" ht="15" customHeight="1" x14ac:dyDescent="0.2">
      <c r="A23" s="18" t="s">
        <v>15</v>
      </c>
      <c r="B23" s="65" t="s">
        <v>29</v>
      </c>
      <c r="C23" s="54">
        <f t="shared" si="0"/>
        <v>750</v>
      </c>
      <c r="D23" s="55">
        <v>2</v>
      </c>
      <c r="E23" s="56">
        <v>0.26669999999999999</v>
      </c>
      <c r="F23" s="57">
        <v>1</v>
      </c>
      <c r="G23" s="56">
        <v>0.13333</v>
      </c>
      <c r="H23" s="57">
        <v>33</v>
      </c>
      <c r="I23" s="56">
        <v>4.4000000000000004</v>
      </c>
      <c r="J23" s="57">
        <v>92</v>
      </c>
      <c r="K23" s="56">
        <v>12.2667</v>
      </c>
      <c r="L23" s="57">
        <v>587</v>
      </c>
      <c r="M23" s="56">
        <v>78.2667</v>
      </c>
      <c r="N23" s="57">
        <v>0</v>
      </c>
      <c r="O23" s="56">
        <v>0</v>
      </c>
      <c r="P23" s="66">
        <v>35</v>
      </c>
      <c r="Q23" s="60">
        <v>4.6666999999999996</v>
      </c>
      <c r="R23" s="57">
        <v>641</v>
      </c>
      <c r="S23" s="62">
        <v>85.466700000000003</v>
      </c>
      <c r="T23" s="67">
        <v>1</v>
      </c>
      <c r="U23" s="60">
        <v>0.1333</v>
      </c>
      <c r="V23" s="55">
        <v>31</v>
      </c>
      <c r="W23" s="62">
        <v>4.1333000000000002</v>
      </c>
      <c r="X23" s="63">
        <v>1365</v>
      </c>
      <c r="Y23" s="64">
        <v>100</v>
      </c>
    </row>
    <row r="24" spans="1:25" s="19" customFormat="1" ht="15" customHeight="1" x14ac:dyDescent="0.2">
      <c r="A24" s="18" t="s">
        <v>15</v>
      </c>
      <c r="B24" s="20" t="s">
        <v>33</v>
      </c>
      <c r="C24" s="21">
        <f t="shared" si="0"/>
        <v>168</v>
      </c>
      <c r="D24" s="31">
        <v>0</v>
      </c>
      <c r="E24" s="23">
        <v>0</v>
      </c>
      <c r="F24" s="24">
        <v>0</v>
      </c>
      <c r="G24" s="23">
        <v>0</v>
      </c>
      <c r="H24" s="30">
        <v>27</v>
      </c>
      <c r="I24" s="23">
        <v>16.071400000000001</v>
      </c>
      <c r="J24" s="24">
        <v>19</v>
      </c>
      <c r="K24" s="23">
        <v>11.3095</v>
      </c>
      <c r="L24" s="24">
        <v>102</v>
      </c>
      <c r="M24" s="23">
        <v>60.714300000000001</v>
      </c>
      <c r="N24" s="24">
        <v>0</v>
      </c>
      <c r="O24" s="23">
        <v>0</v>
      </c>
      <c r="P24" s="32">
        <v>20</v>
      </c>
      <c r="Q24" s="26">
        <v>11.9048</v>
      </c>
      <c r="R24" s="24">
        <v>91</v>
      </c>
      <c r="S24" s="27">
        <v>54.166699999999999</v>
      </c>
      <c r="T24" s="31">
        <v>1</v>
      </c>
      <c r="U24" s="26">
        <v>0.59519999999999995</v>
      </c>
      <c r="V24" s="22">
        <v>9</v>
      </c>
      <c r="W24" s="27">
        <v>5.3571</v>
      </c>
      <c r="X24" s="28">
        <v>1356</v>
      </c>
      <c r="Y24" s="29">
        <v>100</v>
      </c>
    </row>
    <row r="25" spans="1:25" s="19" customFormat="1" ht="15" customHeight="1" x14ac:dyDescent="0.2">
      <c r="A25" s="18" t="s">
        <v>15</v>
      </c>
      <c r="B25" s="65" t="s">
        <v>34</v>
      </c>
      <c r="C25" s="68">
        <f t="shared" si="0"/>
        <v>45</v>
      </c>
      <c r="D25" s="55">
        <v>0</v>
      </c>
      <c r="E25" s="56">
        <v>0</v>
      </c>
      <c r="F25" s="57">
        <v>2</v>
      </c>
      <c r="G25" s="56">
        <v>4.4444400000000002</v>
      </c>
      <c r="H25" s="57">
        <v>2</v>
      </c>
      <c r="I25" s="56">
        <v>4.4443999999999999</v>
      </c>
      <c r="J25" s="57">
        <v>13</v>
      </c>
      <c r="K25" s="56">
        <v>28.8889</v>
      </c>
      <c r="L25" s="58">
        <v>26</v>
      </c>
      <c r="M25" s="56">
        <v>57.777799999999999</v>
      </c>
      <c r="N25" s="57">
        <v>0</v>
      </c>
      <c r="O25" s="56">
        <v>0</v>
      </c>
      <c r="P25" s="66">
        <v>2</v>
      </c>
      <c r="Q25" s="60">
        <v>4.4443999999999999</v>
      </c>
      <c r="R25" s="57">
        <v>41</v>
      </c>
      <c r="S25" s="62">
        <v>91.111099999999993</v>
      </c>
      <c r="T25" s="55">
        <v>0</v>
      </c>
      <c r="U25" s="60">
        <v>0</v>
      </c>
      <c r="V25" s="55">
        <v>2</v>
      </c>
      <c r="W25" s="62">
        <v>4.4443999999999999</v>
      </c>
      <c r="X25" s="63">
        <v>1407</v>
      </c>
      <c r="Y25" s="64">
        <v>100</v>
      </c>
    </row>
    <row r="26" spans="1:25" s="19" customFormat="1" ht="15" customHeight="1" x14ac:dyDescent="0.2">
      <c r="A26" s="18" t="s">
        <v>15</v>
      </c>
      <c r="B26" s="20" t="s">
        <v>35</v>
      </c>
      <c r="C26" s="21">
        <f t="shared" si="0"/>
        <v>93</v>
      </c>
      <c r="D26" s="22">
        <v>0</v>
      </c>
      <c r="E26" s="23">
        <v>0</v>
      </c>
      <c r="F26" s="30">
        <v>1</v>
      </c>
      <c r="G26" s="23">
        <v>1.0752699999999999</v>
      </c>
      <c r="H26" s="30">
        <v>2</v>
      </c>
      <c r="I26" s="23">
        <v>2.1505000000000001</v>
      </c>
      <c r="J26" s="24">
        <v>69</v>
      </c>
      <c r="K26" s="23">
        <v>74.1935</v>
      </c>
      <c r="L26" s="24">
        <v>18</v>
      </c>
      <c r="M26" s="23">
        <v>19.354800000000001</v>
      </c>
      <c r="N26" s="30">
        <v>0</v>
      </c>
      <c r="O26" s="23">
        <v>0</v>
      </c>
      <c r="P26" s="32">
        <v>3</v>
      </c>
      <c r="Q26" s="26">
        <v>3.2258</v>
      </c>
      <c r="R26" s="24">
        <v>12</v>
      </c>
      <c r="S26" s="27">
        <v>12.9032</v>
      </c>
      <c r="T26" s="22">
        <v>2</v>
      </c>
      <c r="U26" s="26">
        <v>2.1505000000000001</v>
      </c>
      <c r="V26" s="22">
        <v>6</v>
      </c>
      <c r="W26" s="27">
        <v>6.4516</v>
      </c>
      <c r="X26" s="28">
        <v>1367</v>
      </c>
      <c r="Y26" s="29">
        <v>100</v>
      </c>
    </row>
    <row r="27" spans="1:25" s="19" customFormat="1" ht="15" customHeight="1" x14ac:dyDescent="0.2">
      <c r="A27" s="18" t="s">
        <v>15</v>
      </c>
      <c r="B27" s="65" t="s">
        <v>38</v>
      </c>
      <c r="C27" s="68">
        <f t="shared" si="0"/>
        <v>129</v>
      </c>
      <c r="D27" s="67">
        <v>1</v>
      </c>
      <c r="E27" s="56">
        <v>0.7752</v>
      </c>
      <c r="F27" s="57">
        <v>1</v>
      </c>
      <c r="G27" s="56">
        <v>0.77519000000000005</v>
      </c>
      <c r="H27" s="57">
        <v>2</v>
      </c>
      <c r="I27" s="56">
        <v>1.5504</v>
      </c>
      <c r="J27" s="57">
        <v>2</v>
      </c>
      <c r="K27" s="56">
        <v>1.5504</v>
      </c>
      <c r="L27" s="58">
        <v>118</v>
      </c>
      <c r="M27" s="56">
        <v>91.472899999999996</v>
      </c>
      <c r="N27" s="57">
        <v>0</v>
      </c>
      <c r="O27" s="56">
        <v>0</v>
      </c>
      <c r="P27" s="66">
        <v>5</v>
      </c>
      <c r="Q27" s="60">
        <v>3.8759999999999999</v>
      </c>
      <c r="R27" s="57">
        <v>97</v>
      </c>
      <c r="S27" s="62">
        <v>75.193799999999996</v>
      </c>
      <c r="T27" s="67">
        <v>2</v>
      </c>
      <c r="U27" s="60">
        <v>1.5504</v>
      </c>
      <c r="V27" s="55">
        <v>4</v>
      </c>
      <c r="W27" s="62">
        <v>3.1008</v>
      </c>
      <c r="X27" s="63">
        <v>589</v>
      </c>
      <c r="Y27" s="64">
        <v>100</v>
      </c>
    </row>
    <row r="28" spans="1:25" s="19" customFormat="1" ht="15" customHeight="1" x14ac:dyDescent="0.2">
      <c r="A28" s="18" t="s">
        <v>15</v>
      </c>
      <c r="B28" s="20" t="s">
        <v>37</v>
      </c>
      <c r="C28" s="33">
        <f t="shared" si="0"/>
        <v>90</v>
      </c>
      <c r="D28" s="31">
        <v>0</v>
      </c>
      <c r="E28" s="23">
        <v>0</v>
      </c>
      <c r="F28" s="24">
        <v>0</v>
      </c>
      <c r="G28" s="23">
        <v>0</v>
      </c>
      <c r="H28" s="24">
        <v>4</v>
      </c>
      <c r="I28" s="23">
        <v>4.4443999999999999</v>
      </c>
      <c r="J28" s="24">
        <v>53</v>
      </c>
      <c r="K28" s="23">
        <v>58.8889</v>
      </c>
      <c r="L28" s="30">
        <v>29</v>
      </c>
      <c r="M28" s="23">
        <v>32.222200000000001</v>
      </c>
      <c r="N28" s="24">
        <v>0</v>
      </c>
      <c r="O28" s="23">
        <v>0</v>
      </c>
      <c r="P28" s="25">
        <v>4</v>
      </c>
      <c r="Q28" s="26">
        <v>4.4443999999999999</v>
      </c>
      <c r="R28" s="24">
        <v>83</v>
      </c>
      <c r="S28" s="27">
        <v>92.222200000000001</v>
      </c>
      <c r="T28" s="22">
        <v>0</v>
      </c>
      <c r="U28" s="26">
        <v>0</v>
      </c>
      <c r="V28" s="31">
        <v>3</v>
      </c>
      <c r="W28" s="27">
        <v>3.3332999999999999</v>
      </c>
      <c r="X28" s="28">
        <v>1434</v>
      </c>
      <c r="Y28" s="29">
        <v>85.774000000000001</v>
      </c>
    </row>
    <row r="29" spans="1:25" s="19" customFormat="1" ht="15" customHeight="1" x14ac:dyDescent="0.2">
      <c r="A29" s="18" t="s">
        <v>15</v>
      </c>
      <c r="B29" s="65" t="s">
        <v>36</v>
      </c>
      <c r="C29" s="54">
        <f t="shared" si="0"/>
        <v>20</v>
      </c>
      <c r="D29" s="55">
        <v>0</v>
      </c>
      <c r="E29" s="56">
        <v>0</v>
      </c>
      <c r="F29" s="57">
        <v>0</v>
      </c>
      <c r="G29" s="56">
        <v>0</v>
      </c>
      <c r="H29" s="58">
        <v>2</v>
      </c>
      <c r="I29" s="56">
        <v>10</v>
      </c>
      <c r="J29" s="57">
        <v>5</v>
      </c>
      <c r="K29" s="56">
        <v>25</v>
      </c>
      <c r="L29" s="58">
        <v>12</v>
      </c>
      <c r="M29" s="56">
        <v>60</v>
      </c>
      <c r="N29" s="57">
        <v>0</v>
      </c>
      <c r="O29" s="56">
        <v>0</v>
      </c>
      <c r="P29" s="66">
        <v>1</v>
      </c>
      <c r="Q29" s="60">
        <v>5</v>
      </c>
      <c r="R29" s="57">
        <v>17</v>
      </c>
      <c r="S29" s="62">
        <v>85</v>
      </c>
      <c r="T29" s="55">
        <v>0</v>
      </c>
      <c r="U29" s="60">
        <v>0</v>
      </c>
      <c r="V29" s="55">
        <v>0</v>
      </c>
      <c r="W29" s="62">
        <v>0</v>
      </c>
      <c r="X29" s="63">
        <v>1873</v>
      </c>
      <c r="Y29" s="64">
        <v>100</v>
      </c>
    </row>
    <row r="30" spans="1:25" s="19" customFormat="1" ht="15" customHeight="1" x14ac:dyDescent="0.2">
      <c r="A30" s="18" t="s">
        <v>15</v>
      </c>
      <c r="B30" s="20" t="s">
        <v>39</v>
      </c>
      <c r="C30" s="21">
        <f t="shared" si="0"/>
        <v>260</v>
      </c>
      <c r="D30" s="31">
        <v>4</v>
      </c>
      <c r="E30" s="23">
        <v>1.5385</v>
      </c>
      <c r="F30" s="30">
        <v>3</v>
      </c>
      <c r="G30" s="23">
        <v>1.15385</v>
      </c>
      <c r="H30" s="24">
        <v>7</v>
      </c>
      <c r="I30" s="23">
        <v>2.6922999999999999</v>
      </c>
      <c r="J30" s="24">
        <v>43</v>
      </c>
      <c r="K30" s="23">
        <v>16.538499999999999</v>
      </c>
      <c r="L30" s="24">
        <v>192</v>
      </c>
      <c r="M30" s="23">
        <v>73.846199999999996</v>
      </c>
      <c r="N30" s="24">
        <v>0</v>
      </c>
      <c r="O30" s="23">
        <v>0</v>
      </c>
      <c r="P30" s="25">
        <v>11</v>
      </c>
      <c r="Q30" s="26">
        <v>4.2308000000000003</v>
      </c>
      <c r="R30" s="24">
        <v>158</v>
      </c>
      <c r="S30" s="27">
        <v>60.769199999999998</v>
      </c>
      <c r="T30" s="22">
        <v>0</v>
      </c>
      <c r="U30" s="26">
        <v>0</v>
      </c>
      <c r="V30" s="31">
        <v>1</v>
      </c>
      <c r="W30" s="27">
        <v>0.3846</v>
      </c>
      <c r="X30" s="28">
        <v>3616</v>
      </c>
      <c r="Y30" s="29">
        <v>99.971999999999994</v>
      </c>
    </row>
    <row r="31" spans="1:25" s="19" customFormat="1" ht="15" customHeight="1" x14ac:dyDescent="0.2">
      <c r="A31" s="18" t="s">
        <v>15</v>
      </c>
      <c r="B31" s="65" t="s">
        <v>40</v>
      </c>
      <c r="C31" s="68">
        <f t="shared" si="0"/>
        <v>129</v>
      </c>
      <c r="D31" s="55">
        <v>1</v>
      </c>
      <c r="E31" s="56">
        <v>0.7752</v>
      </c>
      <c r="F31" s="58">
        <v>0</v>
      </c>
      <c r="G31" s="56">
        <v>0</v>
      </c>
      <c r="H31" s="57">
        <v>7</v>
      </c>
      <c r="I31" s="56">
        <v>5.4264000000000001</v>
      </c>
      <c r="J31" s="58">
        <v>24</v>
      </c>
      <c r="K31" s="56">
        <v>18.604700000000001</v>
      </c>
      <c r="L31" s="57">
        <v>93</v>
      </c>
      <c r="M31" s="56">
        <v>72.093000000000004</v>
      </c>
      <c r="N31" s="57">
        <v>0</v>
      </c>
      <c r="O31" s="56">
        <v>0</v>
      </c>
      <c r="P31" s="59">
        <v>4</v>
      </c>
      <c r="Q31" s="60">
        <v>3.1008</v>
      </c>
      <c r="R31" s="57">
        <v>97</v>
      </c>
      <c r="S31" s="62">
        <v>75.193799999999996</v>
      </c>
      <c r="T31" s="55">
        <v>1</v>
      </c>
      <c r="U31" s="60">
        <v>0.7752</v>
      </c>
      <c r="V31" s="67">
        <v>0</v>
      </c>
      <c r="W31" s="62">
        <v>0</v>
      </c>
      <c r="X31" s="63">
        <v>2170</v>
      </c>
      <c r="Y31" s="64">
        <v>99.953999999999994</v>
      </c>
    </row>
    <row r="32" spans="1:25" s="19" customFormat="1" ht="15" customHeight="1" x14ac:dyDescent="0.2">
      <c r="A32" s="18" t="s">
        <v>15</v>
      </c>
      <c r="B32" s="20" t="s">
        <v>42</v>
      </c>
      <c r="C32" s="21">
        <f t="shared" si="0"/>
        <v>68</v>
      </c>
      <c r="D32" s="22">
        <v>0</v>
      </c>
      <c r="E32" s="23">
        <v>0</v>
      </c>
      <c r="F32" s="24">
        <v>0</v>
      </c>
      <c r="G32" s="23">
        <v>0</v>
      </c>
      <c r="H32" s="24">
        <v>1</v>
      </c>
      <c r="I32" s="23">
        <v>1.4705999999999999</v>
      </c>
      <c r="J32" s="24">
        <v>56</v>
      </c>
      <c r="K32" s="23">
        <v>82.352900000000005</v>
      </c>
      <c r="L32" s="30">
        <v>11</v>
      </c>
      <c r="M32" s="23">
        <v>16.176500000000001</v>
      </c>
      <c r="N32" s="30">
        <v>0</v>
      </c>
      <c r="O32" s="23">
        <v>0</v>
      </c>
      <c r="P32" s="32">
        <v>0</v>
      </c>
      <c r="Q32" s="26">
        <v>0</v>
      </c>
      <c r="R32" s="24">
        <v>10</v>
      </c>
      <c r="S32" s="27">
        <v>14.7059</v>
      </c>
      <c r="T32" s="31">
        <v>0</v>
      </c>
      <c r="U32" s="26">
        <v>0</v>
      </c>
      <c r="V32" s="22">
        <v>0</v>
      </c>
      <c r="W32" s="27">
        <v>0</v>
      </c>
      <c r="X32" s="28">
        <v>978</v>
      </c>
      <c r="Y32" s="29">
        <v>100</v>
      </c>
    </row>
    <row r="33" spans="1:25" s="19" customFormat="1" ht="15" customHeight="1" x14ac:dyDescent="0.2">
      <c r="A33" s="18" t="s">
        <v>15</v>
      </c>
      <c r="B33" s="65" t="s">
        <v>41</v>
      </c>
      <c r="C33" s="54">
        <f t="shared" si="0"/>
        <v>128</v>
      </c>
      <c r="D33" s="67">
        <v>0</v>
      </c>
      <c r="E33" s="56">
        <v>0</v>
      </c>
      <c r="F33" s="57">
        <v>0</v>
      </c>
      <c r="G33" s="56">
        <v>0</v>
      </c>
      <c r="H33" s="58">
        <v>2</v>
      </c>
      <c r="I33" s="56">
        <v>1.5625</v>
      </c>
      <c r="J33" s="57">
        <v>52</v>
      </c>
      <c r="K33" s="56">
        <v>40.625</v>
      </c>
      <c r="L33" s="57">
        <v>72</v>
      </c>
      <c r="M33" s="56">
        <v>56.25</v>
      </c>
      <c r="N33" s="58">
        <v>0</v>
      </c>
      <c r="O33" s="56">
        <v>0</v>
      </c>
      <c r="P33" s="66">
        <v>2</v>
      </c>
      <c r="Q33" s="60">
        <v>1.5625</v>
      </c>
      <c r="R33" s="57">
        <v>108</v>
      </c>
      <c r="S33" s="62">
        <v>84.375</v>
      </c>
      <c r="T33" s="67">
        <v>0</v>
      </c>
      <c r="U33" s="60">
        <v>0</v>
      </c>
      <c r="V33" s="67">
        <v>1</v>
      </c>
      <c r="W33" s="62">
        <v>0.78129999999999999</v>
      </c>
      <c r="X33" s="63">
        <v>2372</v>
      </c>
      <c r="Y33" s="64">
        <v>100</v>
      </c>
    </row>
    <row r="34" spans="1:25" s="19" customFormat="1" ht="15" customHeight="1" x14ac:dyDescent="0.2">
      <c r="A34" s="18" t="s">
        <v>15</v>
      </c>
      <c r="B34" s="20" t="s">
        <v>43</v>
      </c>
      <c r="C34" s="33">
        <f t="shared" si="0"/>
        <v>249</v>
      </c>
      <c r="D34" s="22">
        <v>208</v>
      </c>
      <c r="E34" s="23">
        <v>83.534099999999995</v>
      </c>
      <c r="F34" s="24">
        <v>0</v>
      </c>
      <c r="G34" s="23">
        <v>0</v>
      </c>
      <c r="H34" s="30">
        <v>1</v>
      </c>
      <c r="I34" s="23">
        <v>0.40160000000000001</v>
      </c>
      <c r="J34" s="24">
        <v>0</v>
      </c>
      <c r="K34" s="23">
        <v>0</v>
      </c>
      <c r="L34" s="30">
        <v>39</v>
      </c>
      <c r="M34" s="23">
        <v>15.662699999999999</v>
      </c>
      <c r="N34" s="30">
        <v>0</v>
      </c>
      <c r="O34" s="23">
        <v>0</v>
      </c>
      <c r="P34" s="25">
        <v>1</v>
      </c>
      <c r="Q34" s="26">
        <v>0.40160000000000001</v>
      </c>
      <c r="R34" s="24">
        <v>22</v>
      </c>
      <c r="S34" s="27">
        <v>8.8353000000000002</v>
      </c>
      <c r="T34" s="31">
        <v>0</v>
      </c>
      <c r="U34" s="26">
        <v>0</v>
      </c>
      <c r="V34" s="31">
        <v>22</v>
      </c>
      <c r="W34" s="27">
        <v>8.8353000000000002</v>
      </c>
      <c r="X34" s="28">
        <v>825</v>
      </c>
      <c r="Y34" s="29">
        <v>100</v>
      </c>
    </row>
    <row r="35" spans="1:25" s="19" customFormat="1" ht="15" customHeight="1" x14ac:dyDescent="0.2">
      <c r="A35" s="18" t="s">
        <v>15</v>
      </c>
      <c r="B35" s="65" t="s">
        <v>46</v>
      </c>
      <c r="C35" s="68">
        <f t="shared" si="0"/>
        <v>174</v>
      </c>
      <c r="D35" s="67">
        <v>2</v>
      </c>
      <c r="E35" s="56">
        <v>1.1494</v>
      </c>
      <c r="F35" s="57">
        <v>3</v>
      </c>
      <c r="G35" s="56">
        <v>1.72414</v>
      </c>
      <c r="H35" s="58">
        <v>10</v>
      </c>
      <c r="I35" s="56">
        <v>5.7470999999999997</v>
      </c>
      <c r="J35" s="57">
        <v>30</v>
      </c>
      <c r="K35" s="56">
        <v>17.241399999999999</v>
      </c>
      <c r="L35" s="58">
        <v>109</v>
      </c>
      <c r="M35" s="56">
        <v>62.643700000000003</v>
      </c>
      <c r="N35" s="57">
        <v>0</v>
      </c>
      <c r="O35" s="56">
        <v>0</v>
      </c>
      <c r="P35" s="66">
        <v>20</v>
      </c>
      <c r="Q35" s="60">
        <v>11.494300000000001</v>
      </c>
      <c r="R35" s="57">
        <v>120</v>
      </c>
      <c r="S35" s="62">
        <v>68.965500000000006</v>
      </c>
      <c r="T35" s="67">
        <v>0</v>
      </c>
      <c r="U35" s="60">
        <v>0</v>
      </c>
      <c r="V35" s="67">
        <v>8</v>
      </c>
      <c r="W35" s="62">
        <v>4.5976999999999997</v>
      </c>
      <c r="X35" s="63">
        <v>1064</v>
      </c>
      <c r="Y35" s="64">
        <v>100</v>
      </c>
    </row>
    <row r="36" spans="1:25" s="19" customFormat="1" ht="15" customHeight="1" x14ac:dyDescent="0.2">
      <c r="A36" s="18" t="s">
        <v>15</v>
      </c>
      <c r="B36" s="20" t="s">
        <v>50</v>
      </c>
      <c r="C36" s="33">
        <f t="shared" si="0"/>
        <v>5</v>
      </c>
      <c r="D36" s="31">
        <v>0</v>
      </c>
      <c r="E36" s="23">
        <v>0</v>
      </c>
      <c r="F36" s="24">
        <v>0</v>
      </c>
      <c r="G36" s="23">
        <v>0</v>
      </c>
      <c r="H36" s="24">
        <v>1</v>
      </c>
      <c r="I36" s="23">
        <v>20</v>
      </c>
      <c r="J36" s="30">
        <v>0</v>
      </c>
      <c r="K36" s="23">
        <v>0</v>
      </c>
      <c r="L36" s="30">
        <v>4</v>
      </c>
      <c r="M36" s="23">
        <v>80</v>
      </c>
      <c r="N36" s="24">
        <v>0</v>
      </c>
      <c r="O36" s="23">
        <v>0</v>
      </c>
      <c r="P36" s="32">
        <v>0</v>
      </c>
      <c r="Q36" s="26">
        <v>0</v>
      </c>
      <c r="R36" s="24">
        <v>2</v>
      </c>
      <c r="S36" s="27">
        <v>40</v>
      </c>
      <c r="T36" s="31">
        <v>0</v>
      </c>
      <c r="U36" s="26">
        <v>0</v>
      </c>
      <c r="V36" s="22">
        <v>0</v>
      </c>
      <c r="W36" s="27">
        <v>0</v>
      </c>
      <c r="X36" s="28">
        <v>658</v>
      </c>
      <c r="Y36" s="29">
        <v>100</v>
      </c>
    </row>
    <row r="37" spans="1:25" s="19" customFormat="1" ht="15" customHeight="1" x14ac:dyDescent="0.2">
      <c r="A37" s="18" t="s">
        <v>15</v>
      </c>
      <c r="B37" s="65" t="s">
        <v>47</v>
      </c>
      <c r="C37" s="54">
        <f t="shared" si="0"/>
        <v>25</v>
      </c>
      <c r="D37" s="55">
        <v>0</v>
      </c>
      <c r="E37" s="56">
        <v>0</v>
      </c>
      <c r="F37" s="57">
        <v>0</v>
      </c>
      <c r="G37" s="56">
        <v>0</v>
      </c>
      <c r="H37" s="57">
        <v>0</v>
      </c>
      <c r="I37" s="56">
        <v>0</v>
      </c>
      <c r="J37" s="57">
        <v>1</v>
      </c>
      <c r="K37" s="56">
        <v>4</v>
      </c>
      <c r="L37" s="57">
        <v>23</v>
      </c>
      <c r="M37" s="56">
        <v>92</v>
      </c>
      <c r="N37" s="58">
        <v>0</v>
      </c>
      <c r="O37" s="56">
        <v>0</v>
      </c>
      <c r="P37" s="66">
        <v>1</v>
      </c>
      <c r="Q37" s="60">
        <v>4</v>
      </c>
      <c r="R37" s="57">
        <v>13</v>
      </c>
      <c r="S37" s="62">
        <v>52</v>
      </c>
      <c r="T37" s="67">
        <v>1</v>
      </c>
      <c r="U37" s="60">
        <v>4</v>
      </c>
      <c r="V37" s="55">
        <v>0</v>
      </c>
      <c r="W37" s="62">
        <v>0</v>
      </c>
      <c r="X37" s="63">
        <v>483</v>
      </c>
      <c r="Y37" s="64">
        <v>100</v>
      </c>
    </row>
    <row r="38" spans="1:25" s="19" customFormat="1" ht="15" customHeight="1" x14ac:dyDescent="0.2">
      <c r="A38" s="18" t="s">
        <v>15</v>
      </c>
      <c r="B38" s="20" t="s">
        <v>48</v>
      </c>
      <c r="C38" s="21">
        <f t="shared" si="0"/>
        <v>43</v>
      </c>
      <c r="D38" s="22">
        <v>0</v>
      </c>
      <c r="E38" s="23">
        <v>0</v>
      </c>
      <c r="F38" s="24">
        <v>2</v>
      </c>
      <c r="G38" s="23">
        <v>4.65116</v>
      </c>
      <c r="H38" s="24">
        <v>10</v>
      </c>
      <c r="I38" s="23">
        <v>23.255800000000001</v>
      </c>
      <c r="J38" s="24">
        <v>19</v>
      </c>
      <c r="K38" s="23">
        <v>44.186</v>
      </c>
      <c r="L38" s="24">
        <v>12</v>
      </c>
      <c r="M38" s="23">
        <v>27.907</v>
      </c>
      <c r="N38" s="24">
        <v>0</v>
      </c>
      <c r="O38" s="23">
        <v>0</v>
      </c>
      <c r="P38" s="25">
        <v>0</v>
      </c>
      <c r="Q38" s="26">
        <v>0</v>
      </c>
      <c r="R38" s="24">
        <v>33</v>
      </c>
      <c r="S38" s="27">
        <v>76.744200000000006</v>
      </c>
      <c r="T38" s="31">
        <v>0</v>
      </c>
      <c r="U38" s="26">
        <v>0</v>
      </c>
      <c r="V38" s="22">
        <v>0</v>
      </c>
      <c r="W38" s="27">
        <v>0</v>
      </c>
      <c r="X38" s="28">
        <v>2577</v>
      </c>
      <c r="Y38" s="29">
        <v>100</v>
      </c>
    </row>
    <row r="39" spans="1:25" s="19" customFormat="1" ht="15" customHeight="1" x14ac:dyDescent="0.2">
      <c r="A39" s="18" t="s">
        <v>15</v>
      </c>
      <c r="B39" s="65" t="s">
        <v>49</v>
      </c>
      <c r="C39" s="54">
        <f t="shared" si="0"/>
        <v>9</v>
      </c>
      <c r="D39" s="67">
        <v>4</v>
      </c>
      <c r="E39" s="56">
        <v>44.444400000000002</v>
      </c>
      <c r="F39" s="57">
        <v>0</v>
      </c>
      <c r="G39" s="56">
        <v>0</v>
      </c>
      <c r="H39" s="58">
        <v>2</v>
      </c>
      <c r="I39" s="56">
        <v>22.222200000000001</v>
      </c>
      <c r="J39" s="57">
        <v>0</v>
      </c>
      <c r="K39" s="56">
        <v>0</v>
      </c>
      <c r="L39" s="58">
        <v>3</v>
      </c>
      <c r="M39" s="56">
        <v>33.333300000000001</v>
      </c>
      <c r="N39" s="57">
        <v>0</v>
      </c>
      <c r="O39" s="56">
        <v>0</v>
      </c>
      <c r="P39" s="66">
        <v>0</v>
      </c>
      <c r="Q39" s="60">
        <v>0</v>
      </c>
      <c r="R39" s="57">
        <v>5</v>
      </c>
      <c r="S39" s="62">
        <v>55.555599999999998</v>
      </c>
      <c r="T39" s="55">
        <v>0</v>
      </c>
      <c r="U39" s="60">
        <v>0</v>
      </c>
      <c r="V39" s="55">
        <v>4</v>
      </c>
      <c r="W39" s="62">
        <v>44.444400000000002</v>
      </c>
      <c r="X39" s="63">
        <v>880</v>
      </c>
      <c r="Y39" s="64">
        <v>100</v>
      </c>
    </row>
    <row r="40" spans="1:25" s="19" customFormat="1" ht="15" customHeight="1" x14ac:dyDescent="0.2">
      <c r="A40" s="18" t="s">
        <v>15</v>
      </c>
      <c r="B40" s="20" t="s">
        <v>51</v>
      </c>
      <c r="C40" s="33">
        <f t="shared" si="0"/>
        <v>132</v>
      </c>
      <c r="D40" s="22">
        <v>0</v>
      </c>
      <c r="E40" s="23">
        <v>0</v>
      </c>
      <c r="F40" s="24">
        <v>0</v>
      </c>
      <c r="G40" s="23">
        <v>0</v>
      </c>
      <c r="H40" s="24">
        <v>10</v>
      </c>
      <c r="I40" s="23">
        <v>7.5758000000000001</v>
      </c>
      <c r="J40" s="30">
        <v>43</v>
      </c>
      <c r="K40" s="23">
        <v>32.575800000000001</v>
      </c>
      <c r="L40" s="30">
        <v>78</v>
      </c>
      <c r="M40" s="23">
        <v>59.090899999999998</v>
      </c>
      <c r="N40" s="24">
        <v>0</v>
      </c>
      <c r="O40" s="23">
        <v>0</v>
      </c>
      <c r="P40" s="25">
        <v>1</v>
      </c>
      <c r="Q40" s="26">
        <v>0.75760000000000005</v>
      </c>
      <c r="R40" s="24">
        <v>92</v>
      </c>
      <c r="S40" s="27">
        <v>69.697000000000003</v>
      </c>
      <c r="T40" s="31">
        <v>1</v>
      </c>
      <c r="U40" s="26">
        <v>0.75760000000000005</v>
      </c>
      <c r="V40" s="22">
        <v>5</v>
      </c>
      <c r="W40" s="27">
        <v>3.7879</v>
      </c>
      <c r="X40" s="28">
        <v>4916</v>
      </c>
      <c r="Y40" s="29">
        <v>100</v>
      </c>
    </row>
    <row r="41" spans="1:25" s="19" customFormat="1" ht="15" customHeight="1" x14ac:dyDescent="0.2">
      <c r="A41" s="18" t="s">
        <v>15</v>
      </c>
      <c r="B41" s="65" t="s">
        <v>44</v>
      </c>
      <c r="C41" s="54">
        <f t="shared" si="0"/>
        <v>40</v>
      </c>
      <c r="D41" s="67">
        <v>29</v>
      </c>
      <c r="E41" s="56">
        <v>72.5</v>
      </c>
      <c r="F41" s="57">
        <v>0</v>
      </c>
      <c r="G41" s="56">
        <v>0</v>
      </c>
      <c r="H41" s="57">
        <v>0</v>
      </c>
      <c r="I41" s="56">
        <v>0</v>
      </c>
      <c r="J41" s="57">
        <v>10</v>
      </c>
      <c r="K41" s="56">
        <v>25</v>
      </c>
      <c r="L41" s="58">
        <v>0</v>
      </c>
      <c r="M41" s="56">
        <v>0</v>
      </c>
      <c r="N41" s="58">
        <v>0</v>
      </c>
      <c r="O41" s="56">
        <v>0</v>
      </c>
      <c r="P41" s="59">
        <v>1</v>
      </c>
      <c r="Q41" s="60">
        <v>2.5</v>
      </c>
      <c r="R41" s="57">
        <v>33</v>
      </c>
      <c r="S41" s="62">
        <v>82.5</v>
      </c>
      <c r="T41" s="55">
        <v>0</v>
      </c>
      <c r="U41" s="60">
        <v>0</v>
      </c>
      <c r="V41" s="67">
        <v>0</v>
      </c>
      <c r="W41" s="62">
        <v>0</v>
      </c>
      <c r="X41" s="63">
        <v>2618</v>
      </c>
      <c r="Y41" s="64">
        <v>100</v>
      </c>
    </row>
    <row r="42" spans="1:25" s="19" customFormat="1" ht="15" customHeight="1" x14ac:dyDescent="0.2">
      <c r="A42" s="18" t="s">
        <v>15</v>
      </c>
      <c r="B42" s="20" t="s">
        <v>45</v>
      </c>
      <c r="C42" s="33">
        <f t="shared" si="0"/>
        <v>29</v>
      </c>
      <c r="D42" s="22">
        <v>2</v>
      </c>
      <c r="E42" s="23">
        <v>6.8966000000000003</v>
      </c>
      <c r="F42" s="24">
        <v>0</v>
      </c>
      <c r="G42" s="23">
        <v>0</v>
      </c>
      <c r="H42" s="24">
        <v>4</v>
      </c>
      <c r="I42" s="23">
        <v>13.793100000000001</v>
      </c>
      <c r="J42" s="30">
        <v>0</v>
      </c>
      <c r="K42" s="23">
        <v>0</v>
      </c>
      <c r="L42" s="30">
        <v>23</v>
      </c>
      <c r="M42" s="23">
        <v>79.310299999999998</v>
      </c>
      <c r="N42" s="30">
        <v>0</v>
      </c>
      <c r="O42" s="23">
        <v>0</v>
      </c>
      <c r="P42" s="25">
        <v>0</v>
      </c>
      <c r="Q42" s="26">
        <v>0</v>
      </c>
      <c r="R42" s="24">
        <v>11</v>
      </c>
      <c r="S42" s="27">
        <v>37.930999999999997</v>
      </c>
      <c r="T42" s="31">
        <v>1</v>
      </c>
      <c r="U42" s="26">
        <v>3.4483000000000001</v>
      </c>
      <c r="V42" s="22">
        <v>0</v>
      </c>
      <c r="W42" s="27">
        <v>0</v>
      </c>
      <c r="X42" s="28">
        <v>481</v>
      </c>
      <c r="Y42" s="29">
        <v>100</v>
      </c>
    </row>
    <row r="43" spans="1:25" s="19" customFormat="1" ht="15" customHeight="1" x14ac:dyDescent="0.2">
      <c r="A43" s="18" t="s">
        <v>15</v>
      </c>
      <c r="B43" s="65" t="s">
        <v>52</v>
      </c>
      <c r="C43" s="54">
        <f t="shared" si="0"/>
        <v>254</v>
      </c>
      <c r="D43" s="55">
        <v>0</v>
      </c>
      <c r="E43" s="56">
        <v>0</v>
      </c>
      <c r="F43" s="57">
        <v>2</v>
      </c>
      <c r="G43" s="56">
        <v>0.78739999999999999</v>
      </c>
      <c r="H43" s="58">
        <v>15</v>
      </c>
      <c r="I43" s="56">
        <v>5.9055</v>
      </c>
      <c r="J43" s="57">
        <v>97</v>
      </c>
      <c r="K43" s="56">
        <v>38.189</v>
      </c>
      <c r="L43" s="57">
        <v>124</v>
      </c>
      <c r="M43" s="56">
        <v>48.818899999999999</v>
      </c>
      <c r="N43" s="57">
        <v>0</v>
      </c>
      <c r="O43" s="56">
        <v>0</v>
      </c>
      <c r="P43" s="59">
        <v>16</v>
      </c>
      <c r="Q43" s="60">
        <v>6.2991999999999999</v>
      </c>
      <c r="R43" s="57">
        <v>182</v>
      </c>
      <c r="S43" s="62">
        <v>71.653499999999994</v>
      </c>
      <c r="T43" s="67">
        <v>2</v>
      </c>
      <c r="U43" s="60">
        <v>0.78739999999999999</v>
      </c>
      <c r="V43" s="67">
        <v>2</v>
      </c>
      <c r="W43" s="62">
        <v>0.78739999999999999</v>
      </c>
      <c r="X43" s="63">
        <v>3631</v>
      </c>
      <c r="Y43" s="64">
        <v>100</v>
      </c>
    </row>
    <row r="44" spans="1:25" s="19" customFormat="1" ht="15" customHeight="1" x14ac:dyDescent="0.2">
      <c r="A44" s="18" t="s">
        <v>15</v>
      </c>
      <c r="B44" s="20" t="s">
        <v>53</v>
      </c>
      <c r="C44" s="21">
        <f t="shared" si="0"/>
        <v>125</v>
      </c>
      <c r="D44" s="22">
        <v>9</v>
      </c>
      <c r="E44" s="23">
        <v>7.2</v>
      </c>
      <c r="F44" s="30">
        <v>0</v>
      </c>
      <c r="G44" s="23">
        <v>0</v>
      </c>
      <c r="H44" s="24">
        <v>15</v>
      </c>
      <c r="I44" s="23">
        <v>12</v>
      </c>
      <c r="J44" s="24">
        <v>37</v>
      </c>
      <c r="K44" s="23">
        <v>29.6</v>
      </c>
      <c r="L44" s="24">
        <v>63</v>
      </c>
      <c r="M44" s="23">
        <v>50.4</v>
      </c>
      <c r="N44" s="30">
        <v>0</v>
      </c>
      <c r="O44" s="23">
        <v>0</v>
      </c>
      <c r="P44" s="32">
        <v>1</v>
      </c>
      <c r="Q44" s="26">
        <v>0.8</v>
      </c>
      <c r="R44" s="24">
        <v>29</v>
      </c>
      <c r="S44" s="27">
        <v>23.2</v>
      </c>
      <c r="T44" s="31">
        <v>2</v>
      </c>
      <c r="U44" s="26">
        <v>1.6</v>
      </c>
      <c r="V44" s="31">
        <v>11</v>
      </c>
      <c r="W44" s="27">
        <v>8.8000000000000007</v>
      </c>
      <c r="X44" s="28">
        <v>1815</v>
      </c>
      <c r="Y44" s="29">
        <v>100</v>
      </c>
    </row>
    <row r="45" spans="1:25" s="19" customFormat="1" ht="15" customHeight="1" x14ac:dyDescent="0.2">
      <c r="A45" s="18" t="s">
        <v>15</v>
      </c>
      <c r="B45" s="65" t="s">
        <v>54</v>
      </c>
      <c r="C45" s="54">
        <f t="shared" si="0"/>
        <v>53</v>
      </c>
      <c r="D45" s="67">
        <v>1</v>
      </c>
      <c r="E45" s="56">
        <v>1.8868</v>
      </c>
      <c r="F45" s="57">
        <v>2</v>
      </c>
      <c r="G45" s="56">
        <v>3.7735799999999999</v>
      </c>
      <c r="H45" s="58">
        <v>3</v>
      </c>
      <c r="I45" s="56">
        <v>5.6604000000000001</v>
      </c>
      <c r="J45" s="57">
        <v>3</v>
      </c>
      <c r="K45" s="56">
        <v>5.6604000000000001</v>
      </c>
      <c r="L45" s="58">
        <v>42</v>
      </c>
      <c r="M45" s="56">
        <v>79.2453</v>
      </c>
      <c r="N45" s="57">
        <v>0</v>
      </c>
      <c r="O45" s="56">
        <v>0</v>
      </c>
      <c r="P45" s="59">
        <v>2</v>
      </c>
      <c r="Q45" s="60">
        <v>3.7736000000000001</v>
      </c>
      <c r="R45" s="57">
        <v>39</v>
      </c>
      <c r="S45" s="62">
        <v>73.584900000000005</v>
      </c>
      <c r="T45" s="55">
        <v>0</v>
      </c>
      <c r="U45" s="60">
        <v>0</v>
      </c>
      <c r="V45" s="67">
        <v>3</v>
      </c>
      <c r="W45" s="62">
        <v>5.6604000000000001</v>
      </c>
      <c r="X45" s="63">
        <v>1283</v>
      </c>
      <c r="Y45" s="64">
        <v>100</v>
      </c>
    </row>
    <row r="46" spans="1:25" s="19" customFormat="1" ht="15" customHeight="1" x14ac:dyDescent="0.2">
      <c r="A46" s="18" t="s">
        <v>15</v>
      </c>
      <c r="B46" s="20" t="s">
        <v>55</v>
      </c>
      <c r="C46" s="21">
        <f t="shared" si="0"/>
        <v>503</v>
      </c>
      <c r="D46" s="22">
        <v>0</v>
      </c>
      <c r="E46" s="23">
        <v>0</v>
      </c>
      <c r="F46" s="24">
        <v>0</v>
      </c>
      <c r="G46" s="23">
        <v>0</v>
      </c>
      <c r="H46" s="24">
        <v>99</v>
      </c>
      <c r="I46" s="23">
        <v>19.681899999999999</v>
      </c>
      <c r="J46" s="24">
        <v>226</v>
      </c>
      <c r="K46" s="23">
        <v>44.930399999999999</v>
      </c>
      <c r="L46" s="30">
        <v>144</v>
      </c>
      <c r="M46" s="23">
        <v>28.6282</v>
      </c>
      <c r="N46" s="30">
        <v>0</v>
      </c>
      <c r="O46" s="23">
        <v>0</v>
      </c>
      <c r="P46" s="32">
        <v>34</v>
      </c>
      <c r="Q46" s="26">
        <v>6.7594000000000003</v>
      </c>
      <c r="R46" s="24">
        <v>118</v>
      </c>
      <c r="S46" s="27">
        <v>23.459199999999999</v>
      </c>
      <c r="T46" s="22">
        <v>4</v>
      </c>
      <c r="U46" s="26">
        <v>0.79520000000000002</v>
      </c>
      <c r="V46" s="22">
        <v>52</v>
      </c>
      <c r="W46" s="27">
        <v>10.337999999999999</v>
      </c>
      <c r="X46" s="28">
        <v>3027</v>
      </c>
      <c r="Y46" s="29">
        <v>92.798000000000002</v>
      </c>
    </row>
    <row r="47" spans="1:25" s="19" customFormat="1" ht="15" customHeight="1" x14ac:dyDescent="0.2">
      <c r="A47" s="18" t="s">
        <v>15</v>
      </c>
      <c r="B47" s="65" t="s">
        <v>56</v>
      </c>
      <c r="C47" s="68">
        <f t="shared" si="0"/>
        <v>5</v>
      </c>
      <c r="D47" s="55">
        <v>0</v>
      </c>
      <c r="E47" s="56">
        <v>0</v>
      </c>
      <c r="F47" s="58">
        <v>0</v>
      </c>
      <c r="G47" s="56">
        <v>0</v>
      </c>
      <c r="H47" s="58">
        <v>2</v>
      </c>
      <c r="I47" s="56">
        <v>40</v>
      </c>
      <c r="J47" s="58">
        <v>0</v>
      </c>
      <c r="K47" s="56">
        <v>0</v>
      </c>
      <c r="L47" s="58">
        <v>2</v>
      </c>
      <c r="M47" s="56">
        <v>40</v>
      </c>
      <c r="N47" s="57">
        <v>0</v>
      </c>
      <c r="O47" s="56">
        <v>0</v>
      </c>
      <c r="P47" s="59">
        <v>1</v>
      </c>
      <c r="Q47" s="60">
        <v>20</v>
      </c>
      <c r="R47" s="57">
        <v>4</v>
      </c>
      <c r="S47" s="62">
        <v>80</v>
      </c>
      <c r="T47" s="67">
        <v>0</v>
      </c>
      <c r="U47" s="60">
        <v>0</v>
      </c>
      <c r="V47" s="55">
        <v>0</v>
      </c>
      <c r="W47" s="62">
        <v>0</v>
      </c>
      <c r="X47" s="63">
        <v>308</v>
      </c>
      <c r="Y47" s="64">
        <v>100</v>
      </c>
    </row>
    <row r="48" spans="1:25" s="19" customFormat="1" ht="15" customHeight="1" x14ac:dyDescent="0.2">
      <c r="A48" s="18" t="s">
        <v>15</v>
      </c>
      <c r="B48" s="20" t="s">
        <v>57</v>
      </c>
      <c r="C48" s="21">
        <f t="shared" si="0"/>
        <v>70</v>
      </c>
      <c r="D48" s="31">
        <v>0</v>
      </c>
      <c r="E48" s="23">
        <v>0</v>
      </c>
      <c r="F48" s="24">
        <v>0</v>
      </c>
      <c r="G48" s="23">
        <v>0</v>
      </c>
      <c r="H48" s="30">
        <v>0</v>
      </c>
      <c r="I48" s="23">
        <v>0</v>
      </c>
      <c r="J48" s="24">
        <v>36</v>
      </c>
      <c r="K48" s="23">
        <v>51.428600000000003</v>
      </c>
      <c r="L48" s="24">
        <v>28</v>
      </c>
      <c r="M48" s="23">
        <v>40</v>
      </c>
      <c r="N48" s="30">
        <v>0</v>
      </c>
      <c r="O48" s="23">
        <v>0</v>
      </c>
      <c r="P48" s="32">
        <v>6</v>
      </c>
      <c r="Q48" s="26">
        <v>8.5714000000000006</v>
      </c>
      <c r="R48" s="24">
        <v>29</v>
      </c>
      <c r="S48" s="27">
        <v>41.428600000000003</v>
      </c>
      <c r="T48" s="31">
        <v>0</v>
      </c>
      <c r="U48" s="26">
        <v>0</v>
      </c>
      <c r="V48" s="31">
        <v>0</v>
      </c>
      <c r="W48" s="27">
        <v>0</v>
      </c>
      <c r="X48" s="28">
        <v>1236</v>
      </c>
      <c r="Y48" s="29">
        <v>100</v>
      </c>
    </row>
    <row r="49" spans="1:25" s="19" customFormat="1" ht="15" customHeight="1" x14ac:dyDescent="0.2">
      <c r="A49" s="18" t="s">
        <v>15</v>
      </c>
      <c r="B49" s="65" t="s">
        <v>58</v>
      </c>
      <c r="C49" s="68">
        <f t="shared" si="0"/>
        <v>22</v>
      </c>
      <c r="D49" s="55">
        <v>12</v>
      </c>
      <c r="E49" s="56">
        <v>54.545499999999997</v>
      </c>
      <c r="F49" s="57">
        <v>0</v>
      </c>
      <c r="G49" s="56">
        <v>0</v>
      </c>
      <c r="H49" s="57">
        <v>0</v>
      </c>
      <c r="I49" s="56">
        <v>0</v>
      </c>
      <c r="J49" s="57">
        <v>0</v>
      </c>
      <c r="K49" s="56">
        <v>0</v>
      </c>
      <c r="L49" s="58">
        <v>10</v>
      </c>
      <c r="M49" s="56">
        <v>45.454500000000003</v>
      </c>
      <c r="N49" s="58">
        <v>0</v>
      </c>
      <c r="O49" s="56">
        <v>0</v>
      </c>
      <c r="P49" s="59">
        <v>0</v>
      </c>
      <c r="Q49" s="60">
        <v>0</v>
      </c>
      <c r="R49" s="57">
        <v>9</v>
      </c>
      <c r="S49" s="62">
        <v>40.909100000000002</v>
      </c>
      <c r="T49" s="67">
        <v>0</v>
      </c>
      <c r="U49" s="60">
        <v>0</v>
      </c>
      <c r="V49" s="67">
        <v>0</v>
      </c>
      <c r="W49" s="62">
        <v>0</v>
      </c>
      <c r="X49" s="63">
        <v>688</v>
      </c>
      <c r="Y49" s="64">
        <v>100</v>
      </c>
    </row>
    <row r="50" spans="1:25" s="19" customFormat="1" ht="15" customHeight="1" x14ac:dyDescent="0.2">
      <c r="A50" s="18" t="s">
        <v>15</v>
      </c>
      <c r="B50" s="20" t="s">
        <v>59</v>
      </c>
      <c r="C50" s="21">
        <f t="shared" si="0"/>
        <v>103</v>
      </c>
      <c r="D50" s="22">
        <v>0</v>
      </c>
      <c r="E50" s="23">
        <v>0</v>
      </c>
      <c r="F50" s="24">
        <v>1</v>
      </c>
      <c r="G50" s="23">
        <v>0.97087000000000001</v>
      </c>
      <c r="H50" s="30">
        <v>1</v>
      </c>
      <c r="I50" s="23">
        <v>0.97089999999999999</v>
      </c>
      <c r="J50" s="24">
        <v>30</v>
      </c>
      <c r="K50" s="23">
        <v>29.126200000000001</v>
      </c>
      <c r="L50" s="24">
        <v>70</v>
      </c>
      <c r="M50" s="23">
        <v>67.961200000000005</v>
      </c>
      <c r="N50" s="30">
        <v>0</v>
      </c>
      <c r="O50" s="23">
        <v>0</v>
      </c>
      <c r="P50" s="32">
        <v>1</v>
      </c>
      <c r="Q50" s="26">
        <v>0.97089999999999999</v>
      </c>
      <c r="R50" s="24">
        <v>80</v>
      </c>
      <c r="S50" s="27">
        <v>77.669899999999998</v>
      </c>
      <c r="T50" s="22">
        <v>0</v>
      </c>
      <c r="U50" s="26">
        <v>0</v>
      </c>
      <c r="V50" s="22">
        <v>1</v>
      </c>
      <c r="W50" s="27">
        <v>0.97089999999999999</v>
      </c>
      <c r="X50" s="28">
        <v>1818</v>
      </c>
      <c r="Y50" s="29">
        <v>100</v>
      </c>
    </row>
    <row r="51" spans="1:25" s="19" customFormat="1" ht="15" customHeight="1" x14ac:dyDescent="0.2">
      <c r="A51" s="18" t="s">
        <v>15</v>
      </c>
      <c r="B51" s="65" t="s">
        <v>60</v>
      </c>
      <c r="C51" s="54">
        <f t="shared" si="0"/>
        <v>103</v>
      </c>
      <c r="D51" s="55">
        <v>1</v>
      </c>
      <c r="E51" s="56">
        <v>0.97089999999999999</v>
      </c>
      <c r="F51" s="58">
        <v>1</v>
      </c>
      <c r="G51" s="56">
        <v>0.97087000000000001</v>
      </c>
      <c r="H51" s="57">
        <v>57</v>
      </c>
      <c r="I51" s="56">
        <v>55.339799999999997</v>
      </c>
      <c r="J51" s="57">
        <v>29</v>
      </c>
      <c r="K51" s="56">
        <v>28.1553</v>
      </c>
      <c r="L51" s="57">
        <v>12</v>
      </c>
      <c r="M51" s="56">
        <v>11.650499999999999</v>
      </c>
      <c r="N51" s="58">
        <v>0</v>
      </c>
      <c r="O51" s="56">
        <v>0</v>
      </c>
      <c r="P51" s="59">
        <v>3</v>
      </c>
      <c r="Q51" s="60">
        <v>2.9125999999999999</v>
      </c>
      <c r="R51" s="57">
        <v>28</v>
      </c>
      <c r="S51" s="62">
        <v>27.1845</v>
      </c>
      <c r="T51" s="55">
        <v>1</v>
      </c>
      <c r="U51" s="60">
        <v>0.97089999999999999</v>
      </c>
      <c r="V51" s="55">
        <v>5</v>
      </c>
      <c r="W51" s="62">
        <v>4.8544</v>
      </c>
      <c r="X51" s="63">
        <v>8616</v>
      </c>
      <c r="Y51" s="64">
        <v>100</v>
      </c>
    </row>
    <row r="52" spans="1:25" s="19" customFormat="1" ht="15" customHeight="1" x14ac:dyDescent="0.2">
      <c r="A52" s="18" t="s">
        <v>15</v>
      </c>
      <c r="B52" s="20" t="s">
        <v>61</v>
      </c>
      <c r="C52" s="21">
        <f t="shared" si="0"/>
        <v>61</v>
      </c>
      <c r="D52" s="31">
        <v>0</v>
      </c>
      <c r="E52" s="23">
        <v>0</v>
      </c>
      <c r="F52" s="24">
        <v>1</v>
      </c>
      <c r="G52" s="23">
        <v>1.63934</v>
      </c>
      <c r="H52" s="30">
        <v>10</v>
      </c>
      <c r="I52" s="23">
        <v>16.3934</v>
      </c>
      <c r="J52" s="30">
        <v>4</v>
      </c>
      <c r="K52" s="23">
        <v>6.5574000000000003</v>
      </c>
      <c r="L52" s="24">
        <v>41</v>
      </c>
      <c r="M52" s="23">
        <v>67.213099999999997</v>
      </c>
      <c r="N52" s="30">
        <v>0</v>
      </c>
      <c r="O52" s="23">
        <v>0</v>
      </c>
      <c r="P52" s="25">
        <v>5</v>
      </c>
      <c r="Q52" s="26">
        <v>8.1966999999999999</v>
      </c>
      <c r="R52" s="24">
        <v>35</v>
      </c>
      <c r="S52" s="27">
        <v>57.377000000000002</v>
      </c>
      <c r="T52" s="22">
        <v>0</v>
      </c>
      <c r="U52" s="26">
        <v>0</v>
      </c>
      <c r="V52" s="22">
        <v>3</v>
      </c>
      <c r="W52" s="27">
        <v>4.9180000000000001</v>
      </c>
      <c r="X52" s="28">
        <v>1009</v>
      </c>
      <c r="Y52" s="29">
        <v>100</v>
      </c>
    </row>
    <row r="53" spans="1:25" s="19" customFormat="1" ht="15" customHeight="1" x14ac:dyDescent="0.2">
      <c r="A53" s="18" t="s">
        <v>15</v>
      </c>
      <c r="B53" s="65" t="s">
        <v>62</v>
      </c>
      <c r="C53" s="68">
        <f t="shared" si="0"/>
        <v>44</v>
      </c>
      <c r="D53" s="67">
        <v>0</v>
      </c>
      <c r="E53" s="56">
        <v>0</v>
      </c>
      <c r="F53" s="57">
        <v>1</v>
      </c>
      <c r="G53" s="56">
        <v>2.2727300000000001</v>
      </c>
      <c r="H53" s="58">
        <v>0</v>
      </c>
      <c r="I53" s="56">
        <v>0</v>
      </c>
      <c r="J53" s="57">
        <v>1</v>
      </c>
      <c r="K53" s="56">
        <v>2.2726999999999999</v>
      </c>
      <c r="L53" s="58">
        <v>39</v>
      </c>
      <c r="M53" s="56">
        <v>88.636399999999995</v>
      </c>
      <c r="N53" s="58">
        <v>0</v>
      </c>
      <c r="O53" s="56">
        <v>0</v>
      </c>
      <c r="P53" s="59">
        <v>3</v>
      </c>
      <c r="Q53" s="60">
        <v>6.8182</v>
      </c>
      <c r="R53" s="57">
        <v>26</v>
      </c>
      <c r="S53" s="62">
        <v>59.090899999999998</v>
      </c>
      <c r="T53" s="67">
        <v>3</v>
      </c>
      <c r="U53" s="60">
        <v>6.8182</v>
      </c>
      <c r="V53" s="55">
        <v>0</v>
      </c>
      <c r="W53" s="62">
        <v>0</v>
      </c>
      <c r="X53" s="63">
        <v>306</v>
      </c>
      <c r="Y53" s="64">
        <v>100</v>
      </c>
    </row>
    <row r="54" spans="1:25" s="19" customFormat="1" ht="15" customHeight="1" x14ac:dyDescent="0.2">
      <c r="A54" s="18" t="s">
        <v>15</v>
      </c>
      <c r="B54" s="20" t="s">
        <v>63</v>
      </c>
      <c r="C54" s="21">
        <f t="shared" si="0"/>
        <v>110</v>
      </c>
      <c r="D54" s="31">
        <v>0</v>
      </c>
      <c r="E54" s="23">
        <v>0</v>
      </c>
      <c r="F54" s="24">
        <v>1</v>
      </c>
      <c r="G54" s="34">
        <v>0.90908999999999995</v>
      </c>
      <c r="H54" s="30">
        <v>1</v>
      </c>
      <c r="I54" s="34">
        <v>0.90910000000000002</v>
      </c>
      <c r="J54" s="24">
        <v>59</v>
      </c>
      <c r="K54" s="23">
        <v>53.636400000000002</v>
      </c>
      <c r="L54" s="24">
        <v>43</v>
      </c>
      <c r="M54" s="23">
        <v>39.090899999999998</v>
      </c>
      <c r="N54" s="24">
        <v>0</v>
      </c>
      <c r="O54" s="23">
        <v>0</v>
      </c>
      <c r="P54" s="32">
        <v>6</v>
      </c>
      <c r="Q54" s="26">
        <v>5.4545000000000003</v>
      </c>
      <c r="R54" s="24">
        <v>100</v>
      </c>
      <c r="S54" s="27">
        <v>90.909099999999995</v>
      </c>
      <c r="T54" s="22">
        <v>1</v>
      </c>
      <c r="U54" s="26">
        <v>0.90910000000000002</v>
      </c>
      <c r="V54" s="31">
        <v>1</v>
      </c>
      <c r="W54" s="27">
        <v>0.90910000000000002</v>
      </c>
      <c r="X54" s="28">
        <v>1971</v>
      </c>
      <c r="Y54" s="29">
        <v>100</v>
      </c>
    </row>
    <row r="55" spans="1:25" s="19" customFormat="1" ht="15" customHeight="1" x14ac:dyDescent="0.2">
      <c r="A55" s="18" t="s">
        <v>15</v>
      </c>
      <c r="B55" s="65" t="s">
        <v>64</v>
      </c>
      <c r="C55" s="54">
        <f t="shared" si="0"/>
        <v>466</v>
      </c>
      <c r="D55" s="55">
        <v>7</v>
      </c>
      <c r="E55" s="56">
        <v>1.5021</v>
      </c>
      <c r="F55" s="57">
        <v>6</v>
      </c>
      <c r="G55" s="56">
        <v>1.28755</v>
      </c>
      <c r="H55" s="58">
        <v>145</v>
      </c>
      <c r="I55" s="56">
        <v>31.1159</v>
      </c>
      <c r="J55" s="58">
        <v>12</v>
      </c>
      <c r="K55" s="56">
        <v>2.5750999999999999</v>
      </c>
      <c r="L55" s="57">
        <v>266</v>
      </c>
      <c r="M55" s="56">
        <v>57.081499999999998</v>
      </c>
      <c r="N55" s="57">
        <v>1</v>
      </c>
      <c r="O55" s="56">
        <v>0.21460000000000001</v>
      </c>
      <c r="P55" s="66">
        <v>29</v>
      </c>
      <c r="Q55" s="60">
        <v>6.2232000000000003</v>
      </c>
      <c r="R55" s="57">
        <v>212</v>
      </c>
      <c r="S55" s="62">
        <v>45.493600000000001</v>
      </c>
      <c r="T55" s="55">
        <v>4</v>
      </c>
      <c r="U55" s="60">
        <v>0.85840000000000005</v>
      </c>
      <c r="V55" s="67">
        <v>26</v>
      </c>
      <c r="W55" s="62">
        <v>5.5793999999999997</v>
      </c>
      <c r="X55" s="63">
        <v>2305</v>
      </c>
      <c r="Y55" s="64">
        <v>100</v>
      </c>
    </row>
    <row r="56" spans="1:25" s="19" customFormat="1" ht="15" customHeight="1" x14ac:dyDescent="0.2">
      <c r="A56" s="18" t="s">
        <v>15</v>
      </c>
      <c r="B56" s="20" t="s">
        <v>65</v>
      </c>
      <c r="C56" s="21">
        <f t="shared" si="0"/>
        <v>32</v>
      </c>
      <c r="D56" s="22">
        <v>0</v>
      </c>
      <c r="E56" s="23">
        <v>0</v>
      </c>
      <c r="F56" s="24">
        <v>0</v>
      </c>
      <c r="G56" s="23">
        <v>0</v>
      </c>
      <c r="H56" s="24">
        <v>0</v>
      </c>
      <c r="I56" s="23">
        <v>0</v>
      </c>
      <c r="J56" s="30">
        <v>1</v>
      </c>
      <c r="K56" s="23">
        <v>3.125</v>
      </c>
      <c r="L56" s="24">
        <v>31</v>
      </c>
      <c r="M56" s="23">
        <v>96.875</v>
      </c>
      <c r="N56" s="30">
        <v>0</v>
      </c>
      <c r="O56" s="23">
        <v>0</v>
      </c>
      <c r="P56" s="25">
        <v>0</v>
      </c>
      <c r="Q56" s="26">
        <v>0</v>
      </c>
      <c r="R56" s="24">
        <v>5</v>
      </c>
      <c r="S56" s="27">
        <v>15.625</v>
      </c>
      <c r="T56" s="31">
        <v>0</v>
      </c>
      <c r="U56" s="26">
        <v>0</v>
      </c>
      <c r="V56" s="31">
        <v>0</v>
      </c>
      <c r="W56" s="27">
        <v>0</v>
      </c>
      <c r="X56" s="28">
        <v>720</v>
      </c>
      <c r="Y56" s="29">
        <v>100</v>
      </c>
    </row>
    <row r="57" spans="1:25" s="19" customFormat="1" ht="15" customHeight="1" x14ac:dyDescent="0.2">
      <c r="A57" s="18" t="s">
        <v>15</v>
      </c>
      <c r="B57" s="65" t="s">
        <v>66</v>
      </c>
      <c r="C57" s="54">
        <f t="shared" si="0"/>
        <v>556</v>
      </c>
      <c r="D57" s="55">
        <v>10</v>
      </c>
      <c r="E57" s="56">
        <v>1.7986</v>
      </c>
      <c r="F57" s="58">
        <v>4</v>
      </c>
      <c r="G57" s="56">
        <v>0.71941999999999995</v>
      </c>
      <c r="H57" s="57">
        <v>35</v>
      </c>
      <c r="I57" s="56">
        <v>6.2949999999999999</v>
      </c>
      <c r="J57" s="57">
        <v>161</v>
      </c>
      <c r="K57" s="56">
        <v>28.956800000000001</v>
      </c>
      <c r="L57" s="57">
        <v>309</v>
      </c>
      <c r="M57" s="56">
        <v>55.575499999999998</v>
      </c>
      <c r="N57" s="57">
        <v>0</v>
      </c>
      <c r="O57" s="56">
        <v>0</v>
      </c>
      <c r="P57" s="66">
        <v>37</v>
      </c>
      <c r="Q57" s="60">
        <v>6.6547000000000001</v>
      </c>
      <c r="R57" s="57">
        <v>337</v>
      </c>
      <c r="S57" s="62">
        <v>60.611499999999999</v>
      </c>
      <c r="T57" s="67">
        <v>2</v>
      </c>
      <c r="U57" s="60">
        <v>0.35970000000000002</v>
      </c>
      <c r="V57" s="67">
        <v>15</v>
      </c>
      <c r="W57" s="62">
        <v>2.6978</v>
      </c>
      <c r="X57" s="63">
        <v>2232</v>
      </c>
      <c r="Y57" s="64">
        <v>100</v>
      </c>
    </row>
    <row r="58" spans="1:25" s="19" customFormat="1" ht="15" customHeight="1" thickBot="1" x14ac:dyDescent="0.25">
      <c r="A58" s="18" t="s">
        <v>15</v>
      </c>
      <c r="B58" s="35" t="s">
        <v>67</v>
      </c>
      <c r="C58" s="69">
        <f t="shared" si="0"/>
        <v>20</v>
      </c>
      <c r="D58" s="70">
        <v>0</v>
      </c>
      <c r="E58" s="37">
        <v>0</v>
      </c>
      <c r="F58" s="38">
        <v>1</v>
      </c>
      <c r="G58" s="37">
        <v>5</v>
      </c>
      <c r="H58" s="39">
        <v>2</v>
      </c>
      <c r="I58" s="37">
        <v>10</v>
      </c>
      <c r="J58" s="38">
        <v>1</v>
      </c>
      <c r="K58" s="37">
        <v>5</v>
      </c>
      <c r="L58" s="38">
        <v>16</v>
      </c>
      <c r="M58" s="37">
        <v>80</v>
      </c>
      <c r="N58" s="38">
        <v>0</v>
      </c>
      <c r="O58" s="37">
        <v>0</v>
      </c>
      <c r="P58" s="40">
        <v>0</v>
      </c>
      <c r="Q58" s="41">
        <v>0</v>
      </c>
      <c r="R58" s="38">
        <v>16</v>
      </c>
      <c r="S58" s="42">
        <v>80</v>
      </c>
      <c r="T58" s="36">
        <v>0</v>
      </c>
      <c r="U58" s="41">
        <v>0</v>
      </c>
      <c r="V58" s="36">
        <v>0</v>
      </c>
      <c r="W58" s="42">
        <v>0</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69</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70</v>
      </c>
      <c r="C61" s="74"/>
      <c r="D61" s="74"/>
      <c r="E61" s="74"/>
      <c r="F61" s="74"/>
      <c r="G61" s="74"/>
      <c r="H61" s="74"/>
      <c r="I61" s="74"/>
      <c r="J61" s="74"/>
      <c r="K61" s="74"/>
      <c r="L61" s="74"/>
      <c r="M61" s="74"/>
      <c r="N61" s="74"/>
      <c r="O61" s="74"/>
      <c r="P61" s="74"/>
      <c r="Q61" s="74"/>
      <c r="R61" s="74"/>
      <c r="S61" s="74"/>
      <c r="T61" s="74"/>
      <c r="U61" s="74"/>
      <c r="V61" s="74"/>
      <c r="W61" s="74"/>
      <c r="X61" s="74"/>
      <c r="Y61" s="74"/>
    </row>
    <row r="62" spans="1:25" s="46" customFormat="1" ht="14.1" customHeight="1" x14ac:dyDescent="0.2">
      <c r="B62" s="49" t="s">
        <v>71</v>
      </c>
      <c r="C62" s="74"/>
      <c r="D62" s="74"/>
      <c r="E62" s="74"/>
      <c r="F62" s="74"/>
      <c r="G62" s="74"/>
      <c r="H62" s="74"/>
      <c r="I62" s="74"/>
      <c r="J62" s="74"/>
      <c r="K62" s="74"/>
      <c r="L62" s="74"/>
      <c r="M62" s="74"/>
      <c r="N62" s="74"/>
      <c r="O62" s="74"/>
      <c r="P62" s="74"/>
      <c r="Q62" s="74"/>
      <c r="R62" s="74"/>
      <c r="S62" s="74"/>
      <c r="T62" s="74"/>
      <c r="U62" s="74"/>
      <c r="V62" s="74"/>
      <c r="W62" s="74"/>
      <c r="X62" s="74"/>
      <c r="Y62" s="74"/>
    </row>
    <row r="63" spans="1:25" s="46" customFormat="1" ht="15" customHeight="1" x14ac:dyDescent="0.2">
      <c r="A63" s="48"/>
      <c r="B63" s="49" t="str">
        <f>CONCATENATE("NOTE: Table reads (for US Totals):  Of all ",IF(ISTEXT(C7),LEFT(C7,3),TEXT(C7,"#,##0"))," public school female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6,674 public school female students subjected to seclusion, 3,712 (55.6%) were students with disabilities served under the Individuals with Disabilities Education Act (IDEA), and 55 (0.8%)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",TEXT(C7,"#,##0")," public school female students with or without disabilities ",(A7), ", ",TEXT(D7,"#,##0")," (",TEXT(E7,"0.0"),"%) were American Indian or Alaska Native students with and without disabilities served under IDEA.")</f>
        <v xml:space="preserve">            Table reads (for US Race/Ethnicity):  Of all 6,674 public school female students with or without disabilities subjected to seclusion, 309 (4.6%) were American Indian or Alaska Native students with and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4"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4"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V4:W5"/>
    <mergeCell ref="X4:X5"/>
    <mergeCell ref="Y4:Y5"/>
    <mergeCell ref="D5:E5"/>
    <mergeCell ref="F5:G5"/>
    <mergeCell ref="H5:I5"/>
    <mergeCell ref="J5:K5"/>
    <mergeCell ref="L5:M5"/>
    <mergeCell ref="N5:O5"/>
    <mergeCell ref="P5:Q5"/>
    <mergeCell ref="B4:B5"/>
    <mergeCell ref="C4:C5"/>
    <mergeCell ref="D4:Q4"/>
    <mergeCell ref="R4:S5"/>
    <mergeCell ref="T4:U5"/>
  </mergeCells>
  <phoneticPr fontId="21" type="noConversion"/>
  <printOptions horizontalCentered="1"/>
  <pageMargins left="0.25" right="0.25" top="1" bottom="1" header="0.5" footer="0.5"/>
  <pageSetup paperSize="3" scale="70" orientation="landscape" horizontalDpi="4294967292" verticalDpi="4294967292" r:id="rId1"/>
  <extLst>
    <ext xmlns:mx="http://schemas.microsoft.com/office/mac/excel/2008/main" uri="{64002731-A6B0-56B0-2670-7721B7C09600}">
      <mx:PLV Mode="0" OnePage="0" WScale="4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7" t="str">
        <f>CONCATENATE("Number and percentage of public school students with disabilities",A7, ", by race/ethnicity and English proficiency, by state: School Year 2015-16")</f>
        <v>Number and percentage of public school students with disabilities served under IDEA subjected to seclusion, by race/ethnicity and English proficiency, by state: School Year 2015-16</v>
      </c>
      <c r="C2" s="77"/>
      <c r="D2" s="77"/>
      <c r="E2" s="77"/>
      <c r="F2" s="77"/>
      <c r="G2" s="77"/>
      <c r="H2" s="77"/>
      <c r="I2" s="77"/>
      <c r="J2" s="77"/>
      <c r="K2" s="77"/>
      <c r="L2" s="77"/>
      <c r="M2" s="77"/>
      <c r="N2" s="77"/>
      <c r="O2" s="77"/>
      <c r="P2" s="77"/>
      <c r="Q2" s="77"/>
      <c r="R2" s="77"/>
      <c r="S2" s="77"/>
    </row>
    <row r="3" spans="1:21" s="1" customFormat="1" ht="15" customHeight="1" thickBot="1" x14ac:dyDescent="0.3">
      <c r="A3" s="99"/>
      <c r="B3" s="76"/>
      <c r="C3" s="75"/>
      <c r="D3" s="75"/>
      <c r="E3" s="75"/>
      <c r="F3" s="75"/>
      <c r="G3" s="75"/>
      <c r="H3" s="75"/>
      <c r="I3" s="75"/>
      <c r="J3" s="75"/>
      <c r="K3" s="75"/>
      <c r="L3" s="75"/>
      <c r="M3" s="75"/>
      <c r="N3" s="75"/>
      <c r="O3" s="75"/>
      <c r="P3" s="75"/>
      <c r="Q3" s="75"/>
      <c r="R3" s="75"/>
      <c r="S3" s="3"/>
      <c r="T3" s="75"/>
      <c r="U3" s="75"/>
    </row>
    <row r="4" spans="1:21" s="9" customFormat="1" ht="24.95" customHeight="1" x14ac:dyDescent="0.2">
      <c r="A4" s="8"/>
      <c r="B4" s="78" t="s">
        <v>0</v>
      </c>
      <c r="C4" s="80" t="s">
        <v>10</v>
      </c>
      <c r="D4" s="82" t="s">
        <v>80</v>
      </c>
      <c r="E4" s="83"/>
      <c r="F4" s="83"/>
      <c r="G4" s="83"/>
      <c r="H4" s="83"/>
      <c r="I4" s="83"/>
      <c r="J4" s="83"/>
      <c r="K4" s="83"/>
      <c r="L4" s="83"/>
      <c r="M4" s="83"/>
      <c r="N4" s="83"/>
      <c r="O4" s="83"/>
      <c r="P4" s="83"/>
      <c r="Q4" s="84"/>
      <c r="R4" s="85" t="s">
        <v>11</v>
      </c>
      <c r="S4" s="86"/>
      <c r="T4" s="89" t="s">
        <v>14</v>
      </c>
      <c r="U4" s="92" t="s">
        <v>12</v>
      </c>
    </row>
    <row r="5" spans="1:21"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90"/>
      <c r="U5" s="93"/>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
        <v>78</v>
      </c>
      <c r="B7" s="53" t="s">
        <v>9</v>
      </c>
      <c r="C7" s="54">
        <v>20743</v>
      </c>
      <c r="D7" s="55">
        <v>367</v>
      </c>
      <c r="E7" s="56">
        <v>1.7693000000000001</v>
      </c>
      <c r="F7" s="57">
        <v>226</v>
      </c>
      <c r="G7" s="56">
        <v>1.08952</v>
      </c>
      <c r="H7" s="57">
        <v>1754</v>
      </c>
      <c r="I7" s="56">
        <v>8.4558999999999997</v>
      </c>
      <c r="J7" s="57">
        <v>4203</v>
      </c>
      <c r="K7" s="56">
        <v>20.262</v>
      </c>
      <c r="L7" s="57">
        <v>13023</v>
      </c>
      <c r="M7" s="56">
        <v>62.782600000000002</v>
      </c>
      <c r="N7" s="58">
        <v>17</v>
      </c>
      <c r="O7" s="56">
        <v>8.1960000000000005E-2</v>
      </c>
      <c r="P7" s="59">
        <v>1153</v>
      </c>
      <c r="Q7" s="60">
        <v>5.5585000000000004</v>
      </c>
      <c r="R7" s="61">
        <v>584</v>
      </c>
      <c r="S7" s="60">
        <v>2.8153999999999999</v>
      </c>
      <c r="T7" s="63">
        <v>96360</v>
      </c>
      <c r="U7" s="64">
        <v>99.56</v>
      </c>
    </row>
    <row r="8" spans="1:21" s="19" customFormat="1" ht="15" customHeight="1" x14ac:dyDescent="0.2">
      <c r="A8" s="18" t="s">
        <v>15</v>
      </c>
      <c r="B8" s="20" t="s">
        <v>18</v>
      </c>
      <c r="C8" s="21">
        <v>255</v>
      </c>
      <c r="D8" s="22">
        <v>0</v>
      </c>
      <c r="E8" s="23">
        <v>0</v>
      </c>
      <c r="F8" s="24">
        <v>0</v>
      </c>
      <c r="G8" s="23">
        <v>0</v>
      </c>
      <c r="H8" s="30">
        <v>2</v>
      </c>
      <c r="I8" s="23">
        <v>0.7843</v>
      </c>
      <c r="J8" s="24">
        <v>122</v>
      </c>
      <c r="K8" s="23">
        <v>47.843000000000004</v>
      </c>
      <c r="L8" s="24">
        <v>124</v>
      </c>
      <c r="M8" s="23">
        <v>48.627499999999998</v>
      </c>
      <c r="N8" s="24">
        <v>0</v>
      </c>
      <c r="O8" s="23">
        <v>0</v>
      </c>
      <c r="P8" s="32">
        <v>7</v>
      </c>
      <c r="Q8" s="26">
        <v>2.7450999999999999</v>
      </c>
      <c r="R8" s="22">
        <v>0</v>
      </c>
      <c r="S8" s="26">
        <v>0</v>
      </c>
      <c r="T8" s="28">
        <v>1400</v>
      </c>
      <c r="U8" s="29">
        <v>100</v>
      </c>
    </row>
    <row r="9" spans="1:21" s="19" customFormat="1" ht="15" customHeight="1" x14ac:dyDescent="0.2">
      <c r="A9" s="18" t="s">
        <v>15</v>
      </c>
      <c r="B9" s="65" t="s">
        <v>17</v>
      </c>
      <c r="C9" s="54">
        <v>244</v>
      </c>
      <c r="D9" s="55">
        <v>46</v>
      </c>
      <c r="E9" s="56">
        <v>18.852499999999999</v>
      </c>
      <c r="F9" s="57">
        <v>2</v>
      </c>
      <c r="G9" s="56">
        <v>0.81967000000000001</v>
      </c>
      <c r="H9" s="57">
        <v>20</v>
      </c>
      <c r="I9" s="56">
        <v>8.1966999999999999</v>
      </c>
      <c r="J9" s="58">
        <v>19</v>
      </c>
      <c r="K9" s="56">
        <v>7.7869999999999999</v>
      </c>
      <c r="L9" s="58">
        <v>104</v>
      </c>
      <c r="M9" s="56">
        <v>42.622999999999998</v>
      </c>
      <c r="N9" s="57">
        <v>3</v>
      </c>
      <c r="O9" s="56">
        <v>1.2295100000000001</v>
      </c>
      <c r="P9" s="66">
        <v>50</v>
      </c>
      <c r="Q9" s="60">
        <v>20.491800000000001</v>
      </c>
      <c r="R9" s="67">
        <v>3</v>
      </c>
      <c r="S9" s="60">
        <v>1.2295</v>
      </c>
      <c r="T9" s="63">
        <v>503</v>
      </c>
      <c r="U9" s="64">
        <v>100</v>
      </c>
    </row>
    <row r="10" spans="1:21" s="19" customFormat="1" ht="15" customHeight="1" x14ac:dyDescent="0.2">
      <c r="A10" s="18" t="s">
        <v>15</v>
      </c>
      <c r="B10" s="20" t="s">
        <v>20</v>
      </c>
      <c r="C10" s="21">
        <v>303</v>
      </c>
      <c r="D10" s="31">
        <v>20</v>
      </c>
      <c r="E10" s="23">
        <v>6.6006999999999998</v>
      </c>
      <c r="F10" s="24">
        <v>0</v>
      </c>
      <c r="G10" s="23">
        <v>0</v>
      </c>
      <c r="H10" s="30">
        <v>66</v>
      </c>
      <c r="I10" s="23">
        <v>21.7822</v>
      </c>
      <c r="J10" s="24">
        <v>39</v>
      </c>
      <c r="K10" s="23">
        <v>12.871</v>
      </c>
      <c r="L10" s="30">
        <v>163</v>
      </c>
      <c r="M10" s="23">
        <v>53.795400000000001</v>
      </c>
      <c r="N10" s="30">
        <v>0</v>
      </c>
      <c r="O10" s="23">
        <v>0</v>
      </c>
      <c r="P10" s="25">
        <v>15</v>
      </c>
      <c r="Q10" s="26">
        <v>4.9504999999999999</v>
      </c>
      <c r="R10" s="31">
        <v>5</v>
      </c>
      <c r="S10" s="26">
        <v>1.6501999999999999</v>
      </c>
      <c r="T10" s="28">
        <v>1977</v>
      </c>
      <c r="U10" s="29">
        <v>100</v>
      </c>
    </row>
    <row r="11" spans="1:21" s="19" customFormat="1" ht="15" customHeight="1" x14ac:dyDescent="0.2">
      <c r="A11" s="18" t="s">
        <v>15</v>
      </c>
      <c r="B11" s="65" t="s">
        <v>19</v>
      </c>
      <c r="C11" s="54">
        <v>51</v>
      </c>
      <c r="D11" s="55">
        <v>0</v>
      </c>
      <c r="E11" s="56">
        <v>0</v>
      </c>
      <c r="F11" s="58">
        <v>1</v>
      </c>
      <c r="G11" s="56">
        <v>1.96078</v>
      </c>
      <c r="H11" s="57">
        <v>12</v>
      </c>
      <c r="I11" s="56">
        <v>23.529399999999999</v>
      </c>
      <c r="J11" s="57">
        <v>4</v>
      </c>
      <c r="K11" s="56">
        <v>7.843</v>
      </c>
      <c r="L11" s="57">
        <v>31</v>
      </c>
      <c r="M11" s="56">
        <v>60.784300000000002</v>
      </c>
      <c r="N11" s="57">
        <v>3</v>
      </c>
      <c r="O11" s="56">
        <v>5.8823499999999997</v>
      </c>
      <c r="P11" s="66">
        <v>0</v>
      </c>
      <c r="Q11" s="60">
        <v>0</v>
      </c>
      <c r="R11" s="67">
        <v>1</v>
      </c>
      <c r="S11" s="60">
        <v>1.9608000000000001</v>
      </c>
      <c r="T11" s="63">
        <v>1092</v>
      </c>
      <c r="U11" s="64">
        <v>100</v>
      </c>
    </row>
    <row r="12" spans="1:21" s="19" customFormat="1" ht="15" customHeight="1" x14ac:dyDescent="0.2">
      <c r="A12" s="18" t="s">
        <v>15</v>
      </c>
      <c r="B12" s="20" t="s">
        <v>21</v>
      </c>
      <c r="C12" s="21">
        <v>194</v>
      </c>
      <c r="D12" s="22">
        <v>2</v>
      </c>
      <c r="E12" s="23">
        <v>1.0308999999999999</v>
      </c>
      <c r="F12" s="30">
        <v>7</v>
      </c>
      <c r="G12" s="23">
        <v>3.60825</v>
      </c>
      <c r="H12" s="24">
        <v>56</v>
      </c>
      <c r="I12" s="23">
        <v>28.866</v>
      </c>
      <c r="J12" s="24">
        <v>57</v>
      </c>
      <c r="K12" s="23">
        <v>29.381</v>
      </c>
      <c r="L12" s="24">
        <v>61</v>
      </c>
      <c r="M12" s="23">
        <v>31.443300000000001</v>
      </c>
      <c r="N12" s="30">
        <v>1</v>
      </c>
      <c r="O12" s="23">
        <v>0.51546000000000003</v>
      </c>
      <c r="P12" s="32">
        <v>10</v>
      </c>
      <c r="Q12" s="26">
        <v>5.1546000000000003</v>
      </c>
      <c r="R12" s="31">
        <v>20</v>
      </c>
      <c r="S12" s="26">
        <v>10.3093</v>
      </c>
      <c r="T12" s="28">
        <v>10138</v>
      </c>
      <c r="U12" s="29">
        <v>100</v>
      </c>
    </row>
    <row r="13" spans="1:21" s="19" customFormat="1" ht="15" customHeight="1" x14ac:dyDescent="0.2">
      <c r="A13" s="18" t="s">
        <v>15</v>
      </c>
      <c r="B13" s="65" t="s">
        <v>22</v>
      </c>
      <c r="C13" s="54">
        <v>174</v>
      </c>
      <c r="D13" s="55">
        <v>1</v>
      </c>
      <c r="E13" s="56">
        <v>0.57469999999999999</v>
      </c>
      <c r="F13" s="58">
        <v>2</v>
      </c>
      <c r="G13" s="56">
        <v>1.14943</v>
      </c>
      <c r="H13" s="57">
        <v>27</v>
      </c>
      <c r="I13" s="56">
        <v>15.517200000000001</v>
      </c>
      <c r="J13" s="58">
        <v>22</v>
      </c>
      <c r="K13" s="56">
        <v>12.644</v>
      </c>
      <c r="L13" s="57">
        <v>111</v>
      </c>
      <c r="M13" s="56">
        <v>63.793100000000003</v>
      </c>
      <c r="N13" s="57">
        <v>0</v>
      </c>
      <c r="O13" s="56">
        <v>0</v>
      </c>
      <c r="P13" s="59">
        <v>11</v>
      </c>
      <c r="Q13" s="60">
        <v>6.3217999999999996</v>
      </c>
      <c r="R13" s="55">
        <v>4</v>
      </c>
      <c r="S13" s="60">
        <v>2.2989000000000002</v>
      </c>
      <c r="T13" s="63">
        <v>1868</v>
      </c>
      <c r="U13" s="64">
        <v>100</v>
      </c>
    </row>
    <row r="14" spans="1:21" s="19" customFormat="1" ht="15" customHeight="1" x14ac:dyDescent="0.2">
      <c r="A14" s="18" t="s">
        <v>15</v>
      </c>
      <c r="B14" s="20" t="s">
        <v>23</v>
      </c>
      <c r="C14" s="33">
        <v>922</v>
      </c>
      <c r="D14" s="22">
        <v>3</v>
      </c>
      <c r="E14" s="23">
        <v>0.32540000000000002</v>
      </c>
      <c r="F14" s="24">
        <v>9</v>
      </c>
      <c r="G14" s="23">
        <v>0.97614000000000001</v>
      </c>
      <c r="H14" s="30">
        <v>230</v>
      </c>
      <c r="I14" s="23">
        <v>24.945799999999998</v>
      </c>
      <c r="J14" s="30">
        <v>227</v>
      </c>
      <c r="K14" s="23">
        <v>24.62</v>
      </c>
      <c r="L14" s="30">
        <v>413</v>
      </c>
      <c r="M14" s="23">
        <v>44.793900000000001</v>
      </c>
      <c r="N14" s="24">
        <v>0</v>
      </c>
      <c r="O14" s="23">
        <v>0</v>
      </c>
      <c r="P14" s="25">
        <v>40</v>
      </c>
      <c r="Q14" s="26">
        <v>4.3384</v>
      </c>
      <c r="R14" s="31">
        <v>19</v>
      </c>
      <c r="S14" s="26">
        <v>2.0607000000000002</v>
      </c>
      <c r="T14" s="28">
        <v>1238</v>
      </c>
      <c r="U14" s="29">
        <v>100</v>
      </c>
    </row>
    <row r="15" spans="1:21" s="19" customFormat="1" ht="15" customHeight="1" x14ac:dyDescent="0.2">
      <c r="A15" s="18" t="s">
        <v>15</v>
      </c>
      <c r="B15" s="65" t="s">
        <v>25</v>
      </c>
      <c r="C15" s="68">
        <v>1</v>
      </c>
      <c r="D15" s="55">
        <v>0</v>
      </c>
      <c r="E15" s="56">
        <v>0</v>
      </c>
      <c r="F15" s="57">
        <v>0</v>
      </c>
      <c r="G15" s="56">
        <v>0</v>
      </c>
      <c r="H15" s="57">
        <v>0</v>
      </c>
      <c r="I15" s="56">
        <v>0</v>
      </c>
      <c r="J15" s="58">
        <v>1</v>
      </c>
      <c r="K15" s="56">
        <v>100</v>
      </c>
      <c r="L15" s="57">
        <v>0</v>
      </c>
      <c r="M15" s="56">
        <v>0</v>
      </c>
      <c r="N15" s="58">
        <v>0</v>
      </c>
      <c r="O15" s="56">
        <v>0</v>
      </c>
      <c r="P15" s="59">
        <v>0</v>
      </c>
      <c r="Q15" s="60">
        <v>0</v>
      </c>
      <c r="R15" s="67">
        <v>0</v>
      </c>
      <c r="S15" s="60">
        <v>0</v>
      </c>
      <c r="T15" s="63">
        <v>235</v>
      </c>
      <c r="U15" s="64">
        <v>100</v>
      </c>
    </row>
    <row r="16" spans="1:21" s="19" customFormat="1" ht="15" customHeight="1" x14ac:dyDescent="0.2">
      <c r="A16" s="18" t="s">
        <v>15</v>
      </c>
      <c r="B16" s="20" t="s">
        <v>24</v>
      </c>
      <c r="C16" s="33">
        <v>69</v>
      </c>
      <c r="D16" s="31">
        <v>0</v>
      </c>
      <c r="E16" s="23">
        <v>0</v>
      </c>
      <c r="F16" s="30">
        <v>0</v>
      </c>
      <c r="G16" s="23">
        <v>0</v>
      </c>
      <c r="H16" s="24">
        <v>0</v>
      </c>
      <c r="I16" s="23">
        <v>0</v>
      </c>
      <c r="J16" s="30">
        <v>68</v>
      </c>
      <c r="K16" s="23">
        <v>98.551000000000002</v>
      </c>
      <c r="L16" s="24">
        <v>0</v>
      </c>
      <c r="M16" s="23">
        <v>0</v>
      </c>
      <c r="N16" s="30">
        <v>0</v>
      </c>
      <c r="O16" s="23">
        <v>0</v>
      </c>
      <c r="P16" s="25">
        <v>1</v>
      </c>
      <c r="Q16" s="26">
        <v>1.4493</v>
      </c>
      <c r="R16" s="22">
        <v>0</v>
      </c>
      <c r="S16" s="26">
        <v>0</v>
      </c>
      <c r="T16" s="28">
        <v>221</v>
      </c>
      <c r="U16" s="29">
        <v>100</v>
      </c>
    </row>
    <row r="17" spans="1:21" s="19" customFormat="1" ht="15" customHeight="1" x14ac:dyDescent="0.2">
      <c r="A17" s="18" t="s">
        <v>15</v>
      </c>
      <c r="B17" s="65" t="s">
        <v>26</v>
      </c>
      <c r="C17" s="54">
        <v>166</v>
      </c>
      <c r="D17" s="55">
        <v>0</v>
      </c>
      <c r="E17" s="56">
        <v>0</v>
      </c>
      <c r="F17" s="58">
        <v>1</v>
      </c>
      <c r="G17" s="56">
        <v>0.60241</v>
      </c>
      <c r="H17" s="57">
        <v>19</v>
      </c>
      <c r="I17" s="56">
        <v>11.4458</v>
      </c>
      <c r="J17" s="58">
        <v>64</v>
      </c>
      <c r="K17" s="56">
        <v>38.554000000000002</v>
      </c>
      <c r="L17" s="58">
        <v>73</v>
      </c>
      <c r="M17" s="56">
        <v>43.975900000000003</v>
      </c>
      <c r="N17" s="58">
        <v>0</v>
      </c>
      <c r="O17" s="56">
        <v>0</v>
      </c>
      <c r="P17" s="66">
        <v>9</v>
      </c>
      <c r="Q17" s="60">
        <v>5.4217000000000004</v>
      </c>
      <c r="R17" s="55">
        <v>0</v>
      </c>
      <c r="S17" s="60">
        <v>0</v>
      </c>
      <c r="T17" s="63">
        <v>3952</v>
      </c>
      <c r="U17" s="64">
        <v>100</v>
      </c>
    </row>
    <row r="18" spans="1:21" s="19" customFormat="1" ht="15" customHeight="1" x14ac:dyDescent="0.2">
      <c r="A18" s="18" t="s">
        <v>15</v>
      </c>
      <c r="B18" s="20" t="s">
        <v>27</v>
      </c>
      <c r="C18" s="21">
        <v>73</v>
      </c>
      <c r="D18" s="31">
        <v>0</v>
      </c>
      <c r="E18" s="23">
        <v>0</v>
      </c>
      <c r="F18" s="24">
        <v>0</v>
      </c>
      <c r="G18" s="23">
        <v>0</v>
      </c>
      <c r="H18" s="24">
        <v>2</v>
      </c>
      <c r="I18" s="23">
        <v>2.7397</v>
      </c>
      <c r="J18" s="24">
        <v>52</v>
      </c>
      <c r="K18" s="23">
        <v>71.233000000000004</v>
      </c>
      <c r="L18" s="24">
        <v>17</v>
      </c>
      <c r="M18" s="23">
        <v>23.287700000000001</v>
      </c>
      <c r="N18" s="24">
        <v>0</v>
      </c>
      <c r="O18" s="23">
        <v>0</v>
      </c>
      <c r="P18" s="25">
        <v>2</v>
      </c>
      <c r="Q18" s="26">
        <v>2.7397</v>
      </c>
      <c r="R18" s="31">
        <v>1</v>
      </c>
      <c r="S18" s="26">
        <v>1.3698999999999999</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66</v>
      </c>
      <c r="D20" s="31">
        <v>2</v>
      </c>
      <c r="E20" s="23">
        <v>3.0303</v>
      </c>
      <c r="F20" s="30">
        <v>1</v>
      </c>
      <c r="G20" s="23">
        <v>1.51515</v>
      </c>
      <c r="H20" s="24">
        <v>14</v>
      </c>
      <c r="I20" s="23">
        <v>21.2121</v>
      </c>
      <c r="J20" s="30">
        <v>1</v>
      </c>
      <c r="K20" s="23">
        <v>1.5149999999999999</v>
      </c>
      <c r="L20" s="30">
        <v>48</v>
      </c>
      <c r="M20" s="23">
        <v>72.7273</v>
      </c>
      <c r="N20" s="30">
        <v>0</v>
      </c>
      <c r="O20" s="23">
        <v>0</v>
      </c>
      <c r="P20" s="25">
        <v>0</v>
      </c>
      <c r="Q20" s="26">
        <v>0</v>
      </c>
      <c r="R20" s="31">
        <v>1</v>
      </c>
      <c r="S20" s="26">
        <v>1.5152000000000001</v>
      </c>
      <c r="T20" s="28">
        <v>720</v>
      </c>
      <c r="U20" s="29">
        <v>100</v>
      </c>
    </row>
    <row r="21" spans="1:21" s="19" customFormat="1" ht="15" customHeight="1" x14ac:dyDescent="0.2">
      <c r="A21" s="18" t="s">
        <v>15</v>
      </c>
      <c r="B21" s="65" t="s">
        <v>31</v>
      </c>
      <c r="C21" s="54">
        <v>1385</v>
      </c>
      <c r="D21" s="67">
        <v>0</v>
      </c>
      <c r="E21" s="56">
        <v>0</v>
      </c>
      <c r="F21" s="57">
        <v>14</v>
      </c>
      <c r="G21" s="56">
        <v>1.0108299999999999</v>
      </c>
      <c r="H21" s="58">
        <v>141</v>
      </c>
      <c r="I21" s="56">
        <v>10.1805</v>
      </c>
      <c r="J21" s="57">
        <v>328</v>
      </c>
      <c r="K21" s="56">
        <v>23.681999999999999</v>
      </c>
      <c r="L21" s="57">
        <v>846</v>
      </c>
      <c r="M21" s="56">
        <v>61.082999999999998</v>
      </c>
      <c r="N21" s="57">
        <v>1</v>
      </c>
      <c r="O21" s="56">
        <v>7.22E-2</v>
      </c>
      <c r="P21" s="66">
        <v>55</v>
      </c>
      <c r="Q21" s="60">
        <v>3.9710999999999999</v>
      </c>
      <c r="R21" s="55">
        <v>49</v>
      </c>
      <c r="S21" s="60">
        <v>3.5379</v>
      </c>
      <c r="T21" s="63">
        <v>4081</v>
      </c>
      <c r="U21" s="64">
        <v>100</v>
      </c>
    </row>
    <row r="22" spans="1:21" s="19" customFormat="1" ht="15" customHeight="1" x14ac:dyDescent="0.2">
      <c r="A22" s="18" t="s">
        <v>15</v>
      </c>
      <c r="B22" s="20" t="s">
        <v>32</v>
      </c>
      <c r="C22" s="21">
        <v>1274</v>
      </c>
      <c r="D22" s="22">
        <v>0</v>
      </c>
      <c r="E22" s="23">
        <v>0</v>
      </c>
      <c r="F22" s="30">
        <v>2</v>
      </c>
      <c r="G22" s="23">
        <v>0.15698999999999999</v>
      </c>
      <c r="H22" s="30">
        <v>49</v>
      </c>
      <c r="I22" s="23">
        <v>3.8462000000000001</v>
      </c>
      <c r="J22" s="24">
        <v>208</v>
      </c>
      <c r="K22" s="23">
        <v>16.327000000000002</v>
      </c>
      <c r="L22" s="24">
        <v>924</v>
      </c>
      <c r="M22" s="23">
        <v>72.527500000000003</v>
      </c>
      <c r="N22" s="24">
        <v>0</v>
      </c>
      <c r="O22" s="23">
        <v>0</v>
      </c>
      <c r="P22" s="32">
        <v>91</v>
      </c>
      <c r="Q22" s="26">
        <v>7.1429</v>
      </c>
      <c r="R22" s="31">
        <v>9</v>
      </c>
      <c r="S22" s="26">
        <v>0.70640000000000003</v>
      </c>
      <c r="T22" s="28">
        <v>1879</v>
      </c>
      <c r="U22" s="29">
        <v>100</v>
      </c>
    </row>
    <row r="23" spans="1:21" s="19" customFormat="1" ht="15" customHeight="1" x14ac:dyDescent="0.2">
      <c r="A23" s="18" t="s">
        <v>15</v>
      </c>
      <c r="B23" s="65" t="s">
        <v>29</v>
      </c>
      <c r="C23" s="54">
        <v>2813</v>
      </c>
      <c r="D23" s="55">
        <v>12</v>
      </c>
      <c r="E23" s="56">
        <v>0.42659999999999998</v>
      </c>
      <c r="F23" s="57">
        <v>71</v>
      </c>
      <c r="G23" s="56">
        <v>2.524</v>
      </c>
      <c r="H23" s="57">
        <v>132</v>
      </c>
      <c r="I23" s="56">
        <v>4.6924999999999999</v>
      </c>
      <c r="J23" s="57">
        <v>375</v>
      </c>
      <c r="K23" s="56">
        <v>13.331</v>
      </c>
      <c r="L23" s="57">
        <v>2006</v>
      </c>
      <c r="M23" s="56">
        <v>71.311800000000005</v>
      </c>
      <c r="N23" s="57">
        <v>1</v>
      </c>
      <c r="O23" s="56">
        <v>3.5549999999999998E-2</v>
      </c>
      <c r="P23" s="66">
        <v>216</v>
      </c>
      <c r="Q23" s="60">
        <v>7.6786000000000003</v>
      </c>
      <c r="R23" s="67">
        <v>138</v>
      </c>
      <c r="S23" s="60">
        <v>4.9058000000000002</v>
      </c>
      <c r="T23" s="63">
        <v>1365</v>
      </c>
      <c r="U23" s="64">
        <v>100</v>
      </c>
    </row>
    <row r="24" spans="1:21" s="19" customFormat="1" ht="15" customHeight="1" x14ac:dyDescent="0.2">
      <c r="A24" s="18" t="s">
        <v>15</v>
      </c>
      <c r="B24" s="20" t="s">
        <v>33</v>
      </c>
      <c r="C24" s="21">
        <v>567</v>
      </c>
      <c r="D24" s="31">
        <v>4</v>
      </c>
      <c r="E24" s="23">
        <v>0.70550000000000002</v>
      </c>
      <c r="F24" s="24">
        <v>2</v>
      </c>
      <c r="G24" s="23">
        <v>0.35272999999999999</v>
      </c>
      <c r="H24" s="30">
        <v>50</v>
      </c>
      <c r="I24" s="23">
        <v>8.8183000000000007</v>
      </c>
      <c r="J24" s="24">
        <v>64</v>
      </c>
      <c r="K24" s="23">
        <v>11.287000000000001</v>
      </c>
      <c r="L24" s="24">
        <v>390</v>
      </c>
      <c r="M24" s="23">
        <v>68.783100000000005</v>
      </c>
      <c r="N24" s="24">
        <v>1</v>
      </c>
      <c r="O24" s="23">
        <v>0.17637</v>
      </c>
      <c r="P24" s="32">
        <v>56</v>
      </c>
      <c r="Q24" s="26">
        <v>9.8765000000000001</v>
      </c>
      <c r="R24" s="31">
        <v>13</v>
      </c>
      <c r="S24" s="26">
        <v>2.2928000000000002</v>
      </c>
      <c r="T24" s="28">
        <v>1356</v>
      </c>
      <c r="U24" s="29">
        <v>100</v>
      </c>
    </row>
    <row r="25" spans="1:21" s="19" customFormat="1" ht="15" customHeight="1" x14ac:dyDescent="0.2">
      <c r="A25" s="18" t="s">
        <v>15</v>
      </c>
      <c r="B25" s="65" t="s">
        <v>34</v>
      </c>
      <c r="C25" s="68">
        <v>234</v>
      </c>
      <c r="D25" s="55">
        <v>1</v>
      </c>
      <c r="E25" s="56">
        <v>0.4274</v>
      </c>
      <c r="F25" s="57">
        <v>2</v>
      </c>
      <c r="G25" s="56">
        <v>0.85470000000000002</v>
      </c>
      <c r="H25" s="57">
        <v>7</v>
      </c>
      <c r="I25" s="56">
        <v>2.9914999999999998</v>
      </c>
      <c r="J25" s="57">
        <v>74</v>
      </c>
      <c r="K25" s="56">
        <v>31.623999999999999</v>
      </c>
      <c r="L25" s="58">
        <v>134</v>
      </c>
      <c r="M25" s="56">
        <v>57.265000000000001</v>
      </c>
      <c r="N25" s="57">
        <v>0</v>
      </c>
      <c r="O25" s="56">
        <v>0</v>
      </c>
      <c r="P25" s="66">
        <v>16</v>
      </c>
      <c r="Q25" s="60">
        <v>6.8376000000000001</v>
      </c>
      <c r="R25" s="55">
        <v>4</v>
      </c>
      <c r="S25" s="60">
        <v>1.7094</v>
      </c>
      <c r="T25" s="63">
        <v>1407</v>
      </c>
      <c r="U25" s="64">
        <v>100</v>
      </c>
    </row>
    <row r="26" spans="1:21" s="19" customFormat="1" ht="15" customHeight="1" x14ac:dyDescent="0.2">
      <c r="A26" s="18" t="s">
        <v>15</v>
      </c>
      <c r="B26" s="20" t="s">
        <v>35</v>
      </c>
      <c r="C26" s="21">
        <v>109</v>
      </c>
      <c r="D26" s="22">
        <v>0</v>
      </c>
      <c r="E26" s="23">
        <v>0</v>
      </c>
      <c r="F26" s="30">
        <v>0</v>
      </c>
      <c r="G26" s="23">
        <v>0</v>
      </c>
      <c r="H26" s="30">
        <v>8</v>
      </c>
      <c r="I26" s="23">
        <v>7.3394000000000004</v>
      </c>
      <c r="J26" s="24">
        <v>52</v>
      </c>
      <c r="K26" s="23">
        <v>47.706000000000003</v>
      </c>
      <c r="L26" s="24">
        <v>45</v>
      </c>
      <c r="M26" s="23">
        <v>41.284399999999998</v>
      </c>
      <c r="N26" s="30">
        <v>0</v>
      </c>
      <c r="O26" s="23">
        <v>0</v>
      </c>
      <c r="P26" s="32">
        <v>4</v>
      </c>
      <c r="Q26" s="26">
        <v>3.6697000000000002</v>
      </c>
      <c r="R26" s="22">
        <v>2</v>
      </c>
      <c r="S26" s="26">
        <v>1.8349</v>
      </c>
      <c r="T26" s="28">
        <v>1367</v>
      </c>
      <c r="U26" s="29">
        <v>100</v>
      </c>
    </row>
    <row r="27" spans="1:21" s="19" customFormat="1" ht="15" customHeight="1" x14ac:dyDescent="0.2">
      <c r="A27" s="18" t="s">
        <v>15</v>
      </c>
      <c r="B27" s="65" t="s">
        <v>38</v>
      </c>
      <c r="C27" s="68">
        <v>512</v>
      </c>
      <c r="D27" s="67">
        <v>1</v>
      </c>
      <c r="E27" s="56">
        <v>0.1953</v>
      </c>
      <c r="F27" s="57">
        <v>2</v>
      </c>
      <c r="G27" s="56">
        <v>0.39062999999999998</v>
      </c>
      <c r="H27" s="57">
        <v>9</v>
      </c>
      <c r="I27" s="56">
        <v>1.7578</v>
      </c>
      <c r="J27" s="57">
        <v>26</v>
      </c>
      <c r="K27" s="56">
        <v>5.0780000000000003</v>
      </c>
      <c r="L27" s="58">
        <v>467</v>
      </c>
      <c r="M27" s="56">
        <v>91.210899999999995</v>
      </c>
      <c r="N27" s="57">
        <v>0</v>
      </c>
      <c r="O27" s="56">
        <v>0</v>
      </c>
      <c r="P27" s="66">
        <v>7</v>
      </c>
      <c r="Q27" s="60">
        <v>1.3672</v>
      </c>
      <c r="R27" s="67">
        <v>13</v>
      </c>
      <c r="S27" s="60">
        <v>2.5390999999999999</v>
      </c>
      <c r="T27" s="63">
        <v>589</v>
      </c>
      <c r="U27" s="64">
        <v>100</v>
      </c>
    </row>
    <row r="28" spans="1:21" s="19" customFormat="1" ht="15" customHeight="1" x14ac:dyDescent="0.2">
      <c r="A28" s="18" t="s">
        <v>15</v>
      </c>
      <c r="B28" s="20" t="s">
        <v>37</v>
      </c>
      <c r="C28" s="33">
        <v>491</v>
      </c>
      <c r="D28" s="31">
        <v>0</v>
      </c>
      <c r="E28" s="23">
        <v>0</v>
      </c>
      <c r="F28" s="24">
        <v>7</v>
      </c>
      <c r="G28" s="23">
        <v>1.4256599999999999</v>
      </c>
      <c r="H28" s="24">
        <v>31</v>
      </c>
      <c r="I28" s="23">
        <v>6.3136000000000001</v>
      </c>
      <c r="J28" s="24">
        <v>188</v>
      </c>
      <c r="K28" s="23">
        <v>38.289000000000001</v>
      </c>
      <c r="L28" s="30">
        <v>240</v>
      </c>
      <c r="M28" s="23">
        <v>48.879800000000003</v>
      </c>
      <c r="N28" s="24">
        <v>0</v>
      </c>
      <c r="O28" s="23">
        <v>0</v>
      </c>
      <c r="P28" s="25">
        <v>25</v>
      </c>
      <c r="Q28" s="26">
        <v>5.0915999999999997</v>
      </c>
      <c r="R28" s="22">
        <v>15</v>
      </c>
      <c r="S28" s="26">
        <v>3.0550000000000002</v>
      </c>
      <c r="T28" s="28">
        <v>1434</v>
      </c>
      <c r="U28" s="29">
        <v>85.774000000000001</v>
      </c>
    </row>
    <row r="29" spans="1:21" s="19" customFormat="1" ht="15" customHeight="1" x14ac:dyDescent="0.2">
      <c r="A29" s="18" t="s">
        <v>15</v>
      </c>
      <c r="B29" s="65" t="s">
        <v>36</v>
      </c>
      <c r="C29" s="54">
        <v>73</v>
      </c>
      <c r="D29" s="55">
        <v>0</v>
      </c>
      <c r="E29" s="56">
        <v>0</v>
      </c>
      <c r="F29" s="57">
        <v>0</v>
      </c>
      <c r="G29" s="56">
        <v>0</v>
      </c>
      <c r="H29" s="58">
        <v>14</v>
      </c>
      <c r="I29" s="56">
        <v>19.178100000000001</v>
      </c>
      <c r="J29" s="57">
        <v>16</v>
      </c>
      <c r="K29" s="56">
        <v>21.917999999999999</v>
      </c>
      <c r="L29" s="58">
        <v>38</v>
      </c>
      <c r="M29" s="56">
        <v>52.0548</v>
      </c>
      <c r="N29" s="57">
        <v>0</v>
      </c>
      <c r="O29" s="56">
        <v>0</v>
      </c>
      <c r="P29" s="66">
        <v>5</v>
      </c>
      <c r="Q29" s="60">
        <v>6.8493000000000004</v>
      </c>
      <c r="R29" s="55">
        <v>1</v>
      </c>
      <c r="S29" s="60">
        <v>1.3698999999999999</v>
      </c>
      <c r="T29" s="63">
        <v>1873</v>
      </c>
      <c r="U29" s="64">
        <v>100</v>
      </c>
    </row>
    <row r="30" spans="1:21" s="19" customFormat="1" ht="15" customHeight="1" x14ac:dyDescent="0.2">
      <c r="A30" s="18" t="s">
        <v>15</v>
      </c>
      <c r="B30" s="20" t="s">
        <v>39</v>
      </c>
      <c r="C30" s="21">
        <v>1159</v>
      </c>
      <c r="D30" s="31">
        <v>18</v>
      </c>
      <c r="E30" s="23">
        <v>1.5530999999999999</v>
      </c>
      <c r="F30" s="30">
        <v>10</v>
      </c>
      <c r="G30" s="23">
        <v>0.86280999999999997</v>
      </c>
      <c r="H30" s="24">
        <v>33</v>
      </c>
      <c r="I30" s="23">
        <v>2.8473000000000002</v>
      </c>
      <c r="J30" s="24">
        <v>135</v>
      </c>
      <c r="K30" s="23">
        <v>11.648</v>
      </c>
      <c r="L30" s="24">
        <v>932</v>
      </c>
      <c r="M30" s="23">
        <v>80.414199999999994</v>
      </c>
      <c r="N30" s="24">
        <v>0</v>
      </c>
      <c r="O30" s="23">
        <v>0</v>
      </c>
      <c r="P30" s="25">
        <v>31</v>
      </c>
      <c r="Q30" s="26">
        <v>2.6747000000000001</v>
      </c>
      <c r="R30" s="22">
        <v>4</v>
      </c>
      <c r="S30" s="26">
        <v>0.34510000000000002</v>
      </c>
      <c r="T30" s="28">
        <v>3616</v>
      </c>
      <c r="U30" s="29">
        <v>99.971999999999994</v>
      </c>
    </row>
    <row r="31" spans="1:21" s="19" customFormat="1" ht="15" customHeight="1" x14ac:dyDescent="0.2">
      <c r="A31" s="18" t="s">
        <v>15</v>
      </c>
      <c r="B31" s="65" t="s">
        <v>40</v>
      </c>
      <c r="C31" s="68">
        <v>619</v>
      </c>
      <c r="D31" s="55">
        <v>13</v>
      </c>
      <c r="E31" s="56">
        <v>2.1002000000000001</v>
      </c>
      <c r="F31" s="58">
        <v>4</v>
      </c>
      <c r="G31" s="56">
        <v>0.6462</v>
      </c>
      <c r="H31" s="57">
        <v>38</v>
      </c>
      <c r="I31" s="56">
        <v>6.1388999999999996</v>
      </c>
      <c r="J31" s="58">
        <v>116</v>
      </c>
      <c r="K31" s="56">
        <v>18.739999999999998</v>
      </c>
      <c r="L31" s="57">
        <v>422</v>
      </c>
      <c r="M31" s="56">
        <v>68.174499999999995</v>
      </c>
      <c r="N31" s="57">
        <v>0</v>
      </c>
      <c r="O31" s="56">
        <v>0</v>
      </c>
      <c r="P31" s="59">
        <v>26</v>
      </c>
      <c r="Q31" s="60">
        <v>4.2003000000000004</v>
      </c>
      <c r="R31" s="55">
        <v>7</v>
      </c>
      <c r="S31" s="60">
        <v>1.1309</v>
      </c>
      <c r="T31" s="63">
        <v>2170</v>
      </c>
      <c r="U31" s="64">
        <v>99.953999999999994</v>
      </c>
    </row>
    <row r="32" spans="1:21" s="19" customFormat="1" ht="15" customHeight="1" x14ac:dyDescent="0.2">
      <c r="A32" s="18" t="s">
        <v>15</v>
      </c>
      <c r="B32" s="20" t="s">
        <v>42</v>
      </c>
      <c r="C32" s="21">
        <v>108</v>
      </c>
      <c r="D32" s="22">
        <v>0</v>
      </c>
      <c r="E32" s="23">
        <v>0</v>
      </c>
      <c r="F32" s="24">
        <v>0</v>
      </c>
      <c r="G32" s="23">
        <v>0</v>
      </c>
      <c r="H32" s="24">
        <v>2</v>
      </c>
      <c r="I32" s="23">
        <v>1.8519000000000001</v>
      </c>
      <c r="J32" s="24">
        <v>59</v>
      </c>
      <c r="K32" s="23">
        <v>54.63</v>
      </c>
      <c r="L32" s="30">
        <v>45</v>
      </c>
      <c r="M32" s="23">
        <v>41.666699999999999</v>
      </c>
      <c r="N32" s="30">
        <v>0</v>
      </c>
      <c r="O32" s="23">
        <v>0</v>
      </c>
      <c r="P32" s="32">
        <v>2</v>
      </c>
      <c r="Q32" s="26">
        <v>1.8519000000000001</v>
      </c>
      <c r="R32" s="31">
        <v>0</v>
      </c>
      <c r="S32" s="26">
        <v>0</v>
      </c>
      <c r="T32" s="28">
        <v>978</v>
      </c>
      <c r="U32" s="29">
        <v>100</v>
      </c>
    </row>
    <row r="33" spans="1:21" s="19" customFormat="1" ht="15" customHeight="1" x14ac:dyDescent="0.2">
      <c r="A33" s="18" t="s">
        <v>15</v>
      </c>
      <c r="B33" s="65" t="s">
        <v>41</v>
      </c>
      <c r="C33" s="54">
        <v>451</v>
      </c>
      <c r="D33" s="67">
        <v>1</v>
      </c>
      <c r="E33" s="56">
        <v>0.22170000000000001</v>
      </c>
      <c r="F33" s="57">
        <v>0</v>
      </c>
      <c r="G33" s="56">
        <v>0</v>
      </c>
      <c r="H33" s="58">
        <v>3</v>
      </c>
      <c r="I33" s="56">
        <v>0.66520000000000001</v>
      </c>
      <c r="J33" s="57">
        <v>191</v>
      </c>
      <c r="K33" s="56">
        <v>42.35</v>
      </c>
      <c r="L33" s="57">
        <v>247</v>
      </c>
      <c r="M33" s="56">
        <v>54.767200000000003</v>
      </c>
      <c r="N33" s="58">
        <v>0</v>
      </c>
      <c r="O33" s="56">
        <v>0</v>
      </c>
      <c r="P33" s="66">
        <v>9</v>
      </c>
      <c r="Q33" s="60">
        <v>1.9956</v>
      </c>
      <c r="R33" s="67">
        <v>0</v>
      </c>
      <c r="S33" s="60">
        <v>0</v>
      </c>
      <c r="T33" s="63">
        <v>2372</v>
      </c>
      <c r="U33" s="64">
        <v>100</v>
      </c>
    </row>
    <row r="34" spans="1:21" s="19" customFormat="1" ht="15" customHeight="1" x14ac:dyDescent="0.2">
      <c r="A34" s="18" t="s">
        <v>15</v>
      </c>
      <c r="B34" s="20" t="s">
        <v>43</v>
      </c>
      <c r="C34" s="33">
        <v>97</v>
      </c>
      <c r="D34" s="22">
        <v>28</v>
      </c>
      <c r="E34" s="23">
        <v>28.866</v>
      </c>
      <c r="F34" s="24">
        <v>0</v>
      </c>
      <c r="G34" s="23">
        <v>0</v>
      </c>
      <c r="H34" s="30">
        <v>1</v>
      </c>
      <c r="I34" s="23">
        <v>1.0308999999999999</v>
      </c>
      <c r="J34" s="24">
        <v>0</v>
      </c>
      <c r="K34" s="23">
        <v>0</v>
      </c>
      <c r="L34" s="30">
        <v>68</v>
      </c>
      <c r="M34" s="23">
        <v>70.103099999999998</v>
      </c>
      <c r="N34" s="30">
        <v>0</v>
      </c>
      <c r="O34" s="23">
        <v>0</v>
      </c>
      <c r="P34" s="25">
        <v>0</v>
      </c>
      <c r="Q34" s="26">
        <v>0</v>
      </c>
      <c r="R34" s="31">
        <v>3</v>
      </c>
      <c r="S34" s="26">
        <v>3.0928</v>
      </c>
      <c r="T34" s="28">
        <v>825</v>
      </c>
      <c r="U34" s="29">
        <v>100</v>
      </c>
    </row>
    <row r="35" spans="1:21" s="19" customFormat="1" ht="15" customHeight="1" x14ac:dyDescent="0.2">
      <c r="A35" s="18" t="s">
        <v>15</v>
      </c>
      <c r="B35" s="65" t="s">
        <v>46</v>
      </c>
      <c r="C35" s="68">
        <v>527</v>
      </c>
      <c r="D35" s="67">
        <v>4</v>
      </c>
      <c r="E35" s="56">
        <v>0.75900000000000001</v>
      </c>
      <c r="F35" s="57">
        <v>5</v>
      </c>
      <c r="G35" s="56">
        <v>0.94877</v>
      </c>
      <c r="H35" s="58">
        <v>47</v>
      </c>
      <c r="I35" s="56">
        <v>8.9184000000000001</v>
      </c>
      <c r="J35" s="57">
        <v>72</v>
      </c>
      <c r="K35" s="56">
        <v>13.662000000000001</v>
      </c>
      <c r="L35" s="58">
        <v>334</v>
      </c>
      <c r="M35" s="56">
        <v>63.377600000000001</v>
      </c>
      <c r="N35" s="57">
        <v>0</v>
      </c>
      <c r="O35" s="56">
        <v>0</v>
      </c>
      <c r="P35" s="66">
        <v>65</v>
      </c>
      <c r="Q35" s="60">
        <v>12.334</v>
      </c>
      <c r="R35" s="67">
        <v>18</v>
      </c>
      <c r="S35" s="60">
        <v>3.4156</v>
      </c>
      <c r="T35" s="63">
        <v>1064</v>
      </c>
      <c r="U35" s="64">
        <v>100</v>
      </c>
    </row>
    <row r="36" spans="1:21" s="19" customFormat="1" ht="15" customHeight="1" x14ac:dyDescent="0.2">
      <c r="A36" s="18" t="s">
        <v>15</v>
      </c>
      <c r="B36" s="20" t="s">
        <v>50</v>
      </c>
      <c r="C36" s="33">
        <v>8</v>
      </c>
      <c r="D36" s="31">
        <v>2</v>
      </c>
      <c r="E36" s="23">
        <v>25</v>
      </c>
      <c r="F36" s="24">
        <v>0</v>
      </c>
      <c r="G36" s="23">
        <v>0</v>
      </c>
      <c r="H36" s="24">
        <v>3</v>
      </c>
      <c r="I36" s="23">
        <v>37.5</v>
      </c>
      <c r="J36" s="30">
        <v>0</v>
      </c>
      <c r="K36" s="23">
        <v>0</v>
      </c>
      <c r="L36" s="30">
        <v>3</v>
      </c>
      <c r="M36" s="23">
        <v>37.5</v>
      </c>
      <c r="N36" s="24">
        <v>0</v>
      </c>
      <c r="O36" s="23">
        <v>0</v>
      </c>
      <c r="P36" s="32">
        <v>0</v>
      </c>
      <c r="Q36" s="26">
        <v>0</v>
      </c>
      <c r="R36" s="31">
        <v>0</v>
      </c>
      <c r="S36" s="26">
        <v>0</v>
      </c>
      <c r="T36" s="28">
        <v>658</v>
      </c>
      <c r="U36" s="29">
        <v>100</v>
      </c>
    </row>
    <row r="37" spans="1:21" s="19" customFormat="1" ht="15" customHeight="1" x14ac:dyDescent="0.2">
      <c r="A37" s="18" t="s">
        <v>15</v>
      </c>
      <c r="B37" s="65" t="s">
        <v>47</v>
      </c>
      <c r="C37" s="54">
        <v>75</v>
      </c>
      <c r="D37" s="55">
        <v>0</v>
      </c>
      <c r="E37" s="56">
        <v>0</v>
      </c>
      <c r="F37" s="57">
        <v>0</v>
      </c>
      <c r="G37" s="56">
        <v>0</v>
      </c>
      <c r="H37" s="57">
        <v>1</v>
      </c>
      <c r="I37" s="56">
        <v>1.3332999999999999</v>
      </c>
      <c r="J37" s="57">
        <v>0</v>
      </c>
      <c r="K37" s="56">
        <v>0</v>
      </c>
      <c r="L37" s="57">
        <v>73</v>
      </c>
      <c r="M37" s="56">
        <v>97.333299999999994</v>
      </c>
      <c r="N37" s="58">
        <v>0</v>
      </c>
      <c r="O37" s="56">
        <v>0</v>
      </c>
      <c r="P37" s="66">
        <v>1</v>
      </c>
      <c r="Q37" s="60">
        <v>1.3332999999999999</v>
      </c>
      <c r="R37" s="67">
        <v>0</v>
      </c>
      <c r="S37" s="60">
        <v>0</v>
      </c>
      <c r="T37" s="63">
        <v>483</v>
      </c>
      <c r="U37" s="64">
        <v>100</v>
      </c>
    </row>
    <row r="38" spans="1:21" s="19" customFormat="1" ht="15" customHeight="1" x14ac:dyDescent="0.2">
      <c r="A38" s="18" t="s">
        <v>15</v>
      </c>
      <c r="B38" s="20" t="s">
        <v>48</v>
      </c>
      <c r="C38" s="21">
        <v>194</v>
      </c>
      <c r="D38" s="22">
        <v>0</v>
      </c>
      <c r="E38" s="23">
        <v>0</v>
      </c>
      <c r="F38" s="24">
        <v>11</v>
      </c>
      <c r="G38" s="23">
        <v>5.6700999999999997</v>
      </c>
      <c r="H38" s="24">
        <v>45</v>
      </c>
      <c r="I38" s="23">
        <v>23.195900000000002</v>
      </c>
      <c r="J38" s="24">
        <v>82</v>
      </c>
      <c r="K38" s="23">
        <v>42.268000000000001</v>
      </c>
      <c r="L38" s="24">
        <v>55</v>
      </c>
      <c r="M38" s="23">
        <v>28.3505</v>
      </c>
      <c r="N38" s="24">
        <v>0</v>
      </c>
      <c r="O38" s="23">
        <v>0</v>
      </c>
      <c r="P38" s="25">
        <v>1</v>
      </c>
      <c r="Q38" s="26">
        <v>0.51549999999999996</v>
      </c>
      <c r="R38" s="31">
        <v>0</v>
      </c>
      <c r="S38" s="26">
        <v>0</v>
      </c>
      <c r="T38" s="28">
        <v>2577</v>
      </c>
      <c r="U38" s="29">
        <v>100</v>
      </c>
    </row>
    <row r="39" spans="1:21" s="19" customFormat="1" ht="15" customHeight="1" x14ac:dyDescent="0.2">
      <c r="A39" s="18" t="s">
        <v>15</v>
      </c>
      <c r="B39" s="65" t="s">
        <v>49</v>
      </c>
      <c r="C39" s="54">
        <v>30</v>
      </c>
      <c r="D39" s="67">
        <v>3</v>
      </c>
      <c r="E39" s="56">
        <v>10</v>
      </c>
      <c r="F39" s="57">
        <v>0</v>
      </c>
      <c r="G39" s="56">
        <v>0</v>
      </c>
      <c r="H39" s="58">
        <v>9</v>
      </c>
      <c r="I39" s="56">
        <v>30</v>
      </c>
      <c r="J39" s="57">
        <v>2</v>
      </c>
      <c r="K39" s="56">
        <v>6.6669999999999998</v>
      </c>
      <c r="L39" s="58">
        <v>15</v>
      </c>
      <c r="M39" s="56">
        <v>50</v>
      </c>
      <c r="N39" s="57">
        <v>0</v>
      </c>
      <c r="O39" s="56">
        <v>0</v>
      </c>
      <c r="P39" s="66">
        <v>1</v>
      </c>
      <c r="Q39" s="60">
        <v>3.3332999999999999</v>
      </c>
      <c r="R39" s="55">
        <v>4</v>
      </c>
      <c r="S39" s="60">
        <v>13.333299999999999</v>
      </c>
      <c r="T39" s="63">
        <v>880</v>
      </c>
      <c r="U39" s="64">
        <v>100</v>
      </c>
    </row>
    <row r="40" spans="1:21" s="19" customFormat="1" ht="15" customHeight="1" x14ac:dyDescent="0.2">
      <c r="A40" s="18" t="s">
        <v>15</v>
      </c>
      <c r="B40" s="20" t="s">
        <v>51</v>
      </c>
      <c r="C40" s="33">
        <v>463</v>
      </c>
      <c r="D40" s="22">
        <v>0</v>
      </c>
      <c r="E40" s="23">
        <v>0</v>
      </c>
      <c r="F40" s="24">
        <v>5</v>
      </c>
      <c r="G40" s="23">
        <v>1.0799099999999999</v>
      </c>
      <c r="H40" s="24">
        <v>37</v>
      </c>
      <c r="I40" s="23">
        <v>7.9913999999999996</v>
      </c>
      <c r="J40" s="30">
        <v>87</v>
      </c>
      <c r="K40" s="23">
        <v>18.79</v>
      </c>
      <c r="L40" s="30">
        <v>322</v>
      </c>
      <c r="M40" s="23">
        <v>69.546400000000006</v>
      </c>
      <c r="N40" s="24">
        <v>0</v>
      </c>
      <c r="O40" s="23">
        <v>0</v>
      </c>
      <c r="P40" s="25">
        <v>12</v>
      </c>
      <c r="Q40" s="26">
        <v>2.5918000000000001</v>
      </c>
      <c r="R40" s="31">
        <v>15</v>
      </c>
      <c r="S40" s="26">
        <v>3.2397</v>
      </c>
      <c r="T40" s="28">
        <v>4916</v>
      </c>
      <c r="U40" s="29">
        <v>100</v>
      </c>
    </row>
    <row r="41" spans="1:21" s="19" customFormat="1" ht="15" customHeight="1" x14ac:dyDescent="0.2">
      <c r="A41" s="18" t="s">
        <v>15</v>
      </c>
      <c r="B41" s="65" t="s">
        <v>44</v>
      </c>
      <c r="C41" s="54">
        <v>201</v>
      </c>
      <c r="D41" s="67">
        <v>115</v>
      </c>
      <c r="E41" s="56">
        <v>57.213900000000002</v>
      </c>
      <c r="F41" s="57">
        <v>0</v>
      </c>
      <c r="G41" s="56">
        <v>0</v>
      </c>
      <c r="H41" s="57">
        <v>1</v>
      </c>
      <c r="I41" s="56">
        <v>0.4975</v>
      </c>
      <c r="J41" s="57">
        <v>35</v>
      </c>
      <c r="K41" s="56">
        <v>17.413</v>
      </c>
      <c r="L41" s="58">
        <v>46</v>
      </c>
      <c r="M41" s="56">
        <v>22.8856</v>
      </c>
      <c r="N41" s="58">
        <v>0</v>
      </c>
      <c r="O41" s="56">
        <v>0</v>
      </c>
      <c r="P41" s="59">
        <v>4</v>
      </c>
      <c r="Q41" s="60">
        <v>1.99</v>
      </c>
      <c r="R41" s="55">
        <v>0</v>
      </c>
      <c r="S41" s="60">
        <v>0</v>
      </c>
      <c r="T41" s="63">
        <v>2618</v>
      </c>
      <c r="U41" s="64">
        <v>100</v>
      </c>
    </row>
    <row r="42" spans="1:21" s="19" customFormat="1" ht="15" customHeight="1" x14ac:dyDescent="0.2">
      <c r="A42" s="18" t="s">
        <v>15</v>
      </c>
      <c r="B42" s="20" t="s">
        <v>45</v>
      </c>
      <c r="C42" s="33">
        <v>81</v>
      </c>
      <c r="D42" s="22">
        <v>5</v>
      </c>
      <c r="E42" s="23">
        <v>6.1727999999999996</v>
      </c>
      <c r="F42" s="24">
        <v>0</v>
      </c>
      <c r="G42" s="23">
        <v>0</v>
      </c>
      <c r="H42" s="24">
        <v>2</v>
      </c>
      <c r="I42" s="23">
        <v>2.4691000000000001</v>
      </c>
      <c r="J42" s="30">
        <v>3</v>
      </c>
      <c r="K42" s="23">
        <v>3.7040000000000002</v>
      </c>
      <c r="L42" s="30">
        <v>71</v>
      </c>
      <c r="M42" s="23">
        <v>87.654300000000006</v>
      </c>
      <c r="N42" s="30">
        <v>0</v>
      </c>
      <c r="O42" s="23">
        <v>0</v>
      </c>
      <c r="P42" s="25">
        <v>0</v>
      </c>
      <c r="Q42" s="26">
        <v>0</v>
      </c>
      <c r="R42" s="31">
        <v>0</v>
      </c>
      <c r="S42" s="26">
        <v>0</v>
      </c>
      <c r="T42" s="28">
        <v>481</v>
      </c>
      <c r="U42" s="29">
        <v>100</v>
      </c>
    </row>
    <row r="43" spans="1:21" s="19" customFormat="1" ht="15" customHeight="1" x14ac:dyDescent="0.2">
      <c r="A43" s="18" t="s">
        <v>15</v>
      </c>
      <c r="B43" s="65" t="s">
        <v>52</v>
      </c>
      <c r="C43" s="54">
        <v>872</v>
      </c>
      <c r="D43" s="55">
        <v>1</v>
      </c>
      <c r="E43" s="56">
        <v>0.1147</v>
      </c>
      <c r="F43" s="57">
        <v>6</v>
      </c>
      <c r="G43" s="56">
        <v>0.68806999999999996</v>
      </c>
      <c r="H43" s="58">
        <v>23</v>
      </c>
      <c r="I43" s="56">
        <v>2.6375999999999999</v>
      </c>
      <c r="J43" s="57">
        <v>339</v>
      </c>
      <c r="K43" s="56">
        <v>38.875999999999998</v>
      </c>
      <c r="L43" s="57">
        <v>459</v>
      </c>
      <c r="M43" s="56">
        <v>52.637599999999999</v>
      </c>
      <c r="N43" s="57">
        <v>0</v>
      </c>
      <c r="O43" s="56">
        <v>0</v>
      </c>
      <c r="P43" s="59">
        <v>44</v>
      </c>
      <c r="Q43" s="60">
        <v>5.0458999999999996</v>
      </c>
      <c r="R43" s="67">
        <v>11</v>
      </c>
      <c r="S43" s="60">
        <v>1.2615000000000001</v>
      </c>
      <c r="T43" s="63">
        <v>3631</v>
      </c>
      <c r="U43" s="64">
        <v>100</v>
      </c>
    </row>
    <row r="44" spans="1:21" s="19" customFormat="1" ht="15" customHeight="1" x14ac:dyDescent="0.2">
      <c r="A44" s="18" t="s">
        <v>15</v>
      </c>
      <c r="B44" s="20" t="s">
        <v>53</v>
      </c>
      <c r="C44" s="21">
        <v>132</v>
      </c>
      <c r="D44" s="22">
        <v>16</v>
      </c>
      <c r="E44" s="23">
        <v>12.1212</v>
      </c>
      <c r="F44" s="30">
        <v>0</v>
      </c>
      <c r="G44" s="23">
        <v>0</v>
      </c>
      <c r="H44" s="24">
        <v>11</v>
      </c>
      <c r="I44" s="23">
        <v>8.3332999999999995</v>
      </c>
      <c r="J44" s="24">
        <v>32</v>
      </c>
      <c r="K44" s="23">
        <v>24.242000000000001</v>
      </c>
      <c r="L44" s="24">
        <v>70</v>
      </c>
      <c r="M44" s="23">
        <v>53.030299999999997</v>
      </c>
      <c r="N44" s="30">
        <v>0</v>
      </c>
      <c r="O44" s="23">
        <v>0</v>
      </c>
      <c r="P44" s="32">
        <v>3</v>
      </c>
      <c r="Q44" s="26">
        <v>2.2726999999999999</v>
      </c>
      <c r="R44" s="31">
        <v>6</v>
      </c>
      <c r="S44" s="26">
        <v>4.5454999999999997</v>
      </c>
      <c r="T44" s="28">
        <v>1815</v>
      </c>
      <c r="U44" s="29">
        <v>100</v>
      </c>
    </row>
    <row r="45" spans="1:21" s="19" customFormat="1" ht="15" customHeight="1" x14ac:dyDescent="0.2">
      <c r="A45" s="18" t="s">
        <v>15</v>
      </c>
      <c r="B45" s="65" t="s">
        <v>54</v>
      </c>
      <c r="C45" s="54">
        <v>324</v>
      </c>
      <c r="D45" s="67">
        <v>5</v>
      </c>
      <c r="E45" s="56">
        <v>1.5431999999999999</v>
      </c>
      <c r="F45" s="57">
        <v>8</v>
      </c>
      <c r="G45" s="56">
        <v>2.4691399999999999</v>
      </c>
      <c r="H45" s="58">
        <v>39</v>
      </c>
      <c r="I45" s="56">
        <v>12.037000000000001</v>
      </c>
      <c r="J45" s="57">
        <v>21</v>
      </c>
      <c r="K45" s="56">
        <v>6.4809999999999999</v>
      </c>
      <c r="L45" s="58">
        <v>226</v>
      </c>
      <c r="M45" s="56">
        <v>69.753100000000003</v>
      </c>
      <c r="N45" s="57">
        <v>0</v>
      </c>
      <c r="O45" s="56">
        <v>0</v>
      </c>
      <c r="P45" s="59">
        <v>25</v>
      </c>
      <c r="Q45" s="60">
        <v>7.7160000000000002</v>
      </c>
      <c r="R45" s="55">
        <v>10</v>
      </c>
      <c r="S45" s="60">
        <v>3.0863999999999998</v>
      </c>
      <c r="T45" s="63">
        <v>1283</v>
      </c>
      <c r="U45" s="64">
        <v>100</v>
      </c>
    </row>
    <row r="46" spans="1:21" s="19" customFormat="1" ht="15" customHeight="1" x14ac:dyDescent="0.2">
      <c r="A46" s="18" t="s">
        <v>15</v>
      </c>
      <c r="B46" s="20" t="s">
        <v>55</v>
      </c>
      <c r="C46" s="21">
        <v>507</v>
      </c>
      <c r="D46" s="22">
        <v>0</v>
      </c>
      <c r="E46" s="23">
        <v>0</v>
      </c>
      <c r="F46" s="24">
        <v>0</v>
      </c>
      <c r="G46" s="23">
        <v>0</v>
      </c>
      <c r="H46" s="24">
        <v>113</v>
      </c>
      <c r="I46" s="23">
        <v>22.288</v>
      </c>
      <c r="J46" s="24">
        <v>161</v>
      </c>
      <c r="K46" s="23">
        <v>31.754999999999999</v>
      </c>
      <c r="L46" s="30">
        <v>226</v>
      </c>
      <c r="M46" s="23">
        <v>44.575899999999997</v>
      </c>
      <c r="N46" s="30">
        <v>0</v>
      </c>
      <c r="O46" s="23">
        <v>0</v>
      </c>
      <c r="P46" s="32">
        <v>7</v>
      </c>
      <c r="Q46" s="26">
        <v>1.3807</v>
      </c>
      <c r="R46" s="22">
        <v>76</v>
      </c>
      <c r="S46" s="26">
        <v>14.9901</v>
      </c>
      <c r="T46" s="28">
        <v>3027</v>
      </c>
      <c r="U46" s="29">
        <v>92.798000000000002</v>
      </c>
    </row>
    <row r="47" spans="1:21" s="19" customFormat="1" ht="15" customHeight="1" x14ac:dyDescent="0.2">
      <c r="A47" s="18" t="s">
        <v>15</v>
      </c>
      <c r="B47" s="65" t="s">
        <v>56</v>
      </c>
      <c r="C47" s="68">
        <v>25</v>
      </c>
      <c r="D47" s="55">
        <v>1</v>
      </c>
      <c r="E47" s="56">
        <v>4</v>
      </c>
      <c r="F47" s="58">
        <v>0</v>
      </c>
      <c r="G47" s="56">
        <v>0</v>
      </c>
      <c r="H47" s="58">
        <v>10</v>
      </c>
      <c r="I47" s="56">
        <v>40</v>
      </c>
      <c r="J47" s="58">
        <v>4</v>
      </c>
      <c r="K47" s="56">
        <v>16</v>
      </c>
      <c r="L47" s="58">
        <v>4</v>
      </c>
      <c r="M47" s="56">
        <v>16</v>
      </c>
      <c r="N47" s="57">
        <v>0</v>
      </c>
      <c r="O47" s="56">
        <v>0</v>
      </c>
      <c r="P47" s="59">
        <v>6</v>
      </c>
      <c r="Q47" s="60">
        <v>24</v>
      </c>
      <c r="R47" s="67">
        <v>3</v>
      </c>
      <c r="S47" s="60">
        <v>12</v>
      </c>
      <c r="T47" s="63">
        <v>308</v>
      </c>
      <c r="U47" s="64">
        <v>100</v>
      </c>
    </row>
    <row r="48" spans="1:21" s="19" customFormat="1" ht="15" customHeight="1" x14ac:dyDescent="0.2">
      <c r="A48" s="18" t="s">
        <v>15</v>
      </c>
      <c r="B48" s="20" t="s">
        <v>57</v>
      </c>
      <c r="C48" s="21">
        <v>166</v>
      </c>
      <c r="D48" s="31">
        <v>1</v>
      </c>
      <c r="E48" s="23">
        <v>0.60240000000000005</v>
      </c>
      <c r="F48" s="24">
        <v>1</v>
      </c>
      <c r="G48" s="23">
        <v>0.60241</v>
      </c>
      <c r="H48" s="30">
        <v>3</v>
      </c>
      <c r="I48" s="23">
        <v>1.8071999999999999</v>
      </c>
      <c r="J48" s="24">
        <v>75</v>
      </c>
      <c r="K48" s="23">
        <v>45.180999999999997</v>
      </c>
      <c r="L48" s="24">
        <v>76</v>
      </c>
      <c r="M48" s="23">
        <v>45.783099999999997</v>
      </c>
      <c r="N48" s="30">
        <v>0</v>
      </c>
      <c r="O48" s="23">
        <v>0</v>
      </c>
      <c r="P48" s="32">
        <v>10</v>
      </c>
      <c r="Q48" s="26">
        <v>6.0240999999999998</v>
      </c>
      <c r="R48" s="31">
        <v>0</v>
      </c>
      <c r="S48" s="26">
        <v>0</v>
      </c>
      <c r="T48" s="28">
        <v>1236</v>
      </c>
      <c r="U48" s="29">
        <v>100</v>
      </c>
    </row>
    <row r="49" spans="1:23" s="19" customFormat="1" ht="15" customHeight="1" x14ac:dyDescent="0.2">
      <c r="A49" s="18" t="s">
        <v>15</v>
      </c>
      <c r="B49" s="65" t="s">
        <v>58</v>
      </c>
      <c r="C49" s="68">
        <v>40</v>
      </c>
      <c r="D49" s="55">
        <v>10</v>
      </c>
      <c r="E49" s="56">
        <v>25</v>
      </c>
      <c r="F49" s="57">
        <v>0</v>
      </c>
      <c r="G49" s="56">
        <v>0</v>
      </c>
      <c r="H49" s="57">
        <v>0</v>
      </c>
      <c r="I49" s="56">
        <v>0</v>
      </c>
      <c r="J49" s="57">
        <v>0</v>
      </c>
      <c r="K49" s="56">
        <v>0</v>
      </c>
      <c r="L49" s="58">
        <v>30</v>
      </c>
      <c r="M49" s="56">
        <v>75</v>
      </c>
      <c r="N49" s="58">
        <v>0</v>
      </c>
      <c r="O49" s="56">
        <v>0</v>
      </c>
      <c r="P49" s="59">
        <v>0</v>
      </c>
      <c r="Q49" s="60">
        <v>0</v>
      </c>
      <c r="R49" s="67">
        <v>0</v>
      </c>
      <c r="S49" s="60">
        <v>0</v>
      </c>
      <c r="T49" s="63">
        <v>688</v>
      </c>
      <c r="U49" s="64">
        <v>100</v>
      </c>
    </row>
    <row r="50" spans="1:23" s="19" customFormat="1" ht="15" customHeight="1" x14ac:dyDescent="0.2">
      <c r="A50" s="18" t="s">
        <v>15</v>
      </c>
      <c r="B50" s="20" t="s">
        <v>59</v>
      </c>
      <c r="C50" s="21">
        <v>397</v>
      </c>
      <c r="D50" s="22">
        <v>0</v>
      </c>
      <c r="E50" s="23">
        <v>0</v>
      </c>
      <c r="F50" s="24">
        <v>3</v>
      </c>
      <c r="G50" s="23">
        <v>0.75566999999999995</v>
      </c>
      <c r="H50" s="30">
        <v>3</v>
      </c>
      <c r="I50" s="23">
        <v>0.75570000000000004</v>
      </c>
      <c r="J50" s="24">
        <v>139</v>
      </c>
      <c r="K50" s="23">
        <v>35.012999999999998</v>
      </c>
      <c r="L50" s="24">
        <v>243</v>
      </c>
      <c r="M50" s="23">
        <v>61.209099999999999</v>
      </c>
      <c r="N50" s="30">
        <v>0</v>
      </c>
      <c r="O50" s="23">
        <v>0</v>
      </c>
      <c r="P50" s="32">
        <v>9</v>
      </c>
      <c r="Q50" s="26">
        <v>2.2669999999999999</v>
      </c>
      <c r="R50" s="22">
        <v>3</v>
      </c>
      <c r="S50" s="26">
        <v>0.75570000000000004</v>
      </c>
      <c r="T50" s="28">
        <v>1818</v>
      </c>
      <c r="U50" s="29">
        <v>100</v>
      </c>
    </row>
    <row r="51" spans="1:23" s="19" customFormat="1" ht="15" customHeight="1" x14ac:dyDescent="0.2">
      <c r="A51" s="18" t="s">
        <v>15</v>
      </c>
      <c r="B51" s="65" t="s">
        <v>60</v>
      </c>
      <c r="C51" s="54">
        <v>162</v>
      </c>
      <c r="D51" s="55">
        <v>0</v>
      </c>
      <c r="E51" s="56">
        <v>0</v>
      </c>
      <c r="F51" s="58">
        <v>0</v>
      </c>
      <c r="G51" s="56">
        <v>0</v>
      </c>
      <c r="H51" s="57">
        <v>75</v>
      </c>
      <c r="I51" s="56">
        <v>46.296300000000002</v>
      </c>
      <c r="J51" s="57">
        <v>28</v>
      </c>
      <c r="K51" s="56">
        <v>17.283999999999999</v>
      </c>
      <c r="L51" s="57">
        <v>54</v>
      </c>
      <c r="M51" s="56">
        <v>33.333300000000001</v>
      </c>
      <c r="N51" s="58">
        <v>0</v>
      </c>
      <c r="O51" s="56">
        <v>0</v>
      </c>
      <c r="P51" s="59">
        <v>5</v>
      </c>
      <c r="Q51" s="60">
        <v>3.0863999999999998</v>
      </c>
      <c r="R51" s="55">
        <v>7</v>
      </c>
      <c r="S51" s="60">
        <v>4.3209999999999997</v>
      </c>
      <c r="T51" s="63">
        <v>8616</v>
      </c>
      <c r="U51" s="64">
        <v>100</v>
      </c>
    </row>
    <row r="52" spans="1:23" s="19" customFormat="1" ht="15" customHeight="1" x14ac:dyDescent="0.2">
      <c r="A52" s="18" t="s">
        <v>15</v>
      </c>
      <c r="B52" s="20" t="s">
        <v>61</v>
      </c>
      <c r="C52" s="21">
        <v>377</v>
      </c>
      <c r="D52" s="31">
        <v>2</v>
      </c>
      <c r="E52" s="23">
        <v>0.53049999999999997</v>
      </c>
      <c r="F52" s="24">
        <v>2</v>
      </c>
      <c r="G52" s="23">
        <v>0.53049999999999997</v>
      </c>
      <c r="H52" s="30">
        <v>27</v>
      </c>
      <c r="I52" s="23">
        <v>7.1618000000000004</v>
      </c>
      <c r="J52" s="30">
        <v>1</v>
      </c>
      <c r="K52" s="23">
        <v>0.26500000000000001</v>
      </c>
      <c r="L52" s="24">
        <v>339</v>
      </c>
      <c r="M52" s="23">
        <v>89.920400000000001</v>
      </c>
      <c r="N52" s="30">
        <v>0</v>
      </c>
      <c r="O52" s="23">
        <v>0</v>
      </c>
      <c r="P52" s="25">
        <v>6</v>
      </c>
      <c r="Q52" s="26">
        <v>1.5914999999999999</v>
      </c>
      <c r="R52" s="22">
        <v>11</v>
      </c>
      <c r="S52" s="26">
        <v>2.9178000000000002</v>
      </c>
      <c r="T52" s="28">
        <v>1009</v>
      </c>
      <c r="U52" s="29">
        <v>100</v>
      </c>
    </row>
    <row r="53" spans="1:23" s="19" customFormat="1" ht="15" customHeight="1" x14ac:dyDescent="0.2">
      <c r="A53" s="18" t="s">
        <v>15</v>
      </c>
      <c r="B53" s="65" t="s">
        <v>62</v>
      </c>
      <c r="C53" s="68">
        <v>128</v>
      </c>
      <c r="D53" s="67">
        <v>2</v>
      </c>
      <c r="E53" s="56">
        <v>1.5625</v>
      </c>
      <c r="F53" s="57">
        <v>0</v>
      </c>
      <c r="G53" s="56">
        <v>0</v>
      </c>
      <c r="H53" s="58">
        <v>0</v>
      </c>
      <c r="I53" s="56">
        <v>0</v>
      </c>
      <c r="J53" s="57">
        <v>2</v>
      </c>
      <c r="K53" s="56">
        <v>1.5629999999999999</v>
      </c>
      <c r="L53" s="58">
        <v>120</v>
      </c>
      <c r="M53" s="56">
        <v>93.75</v>
      </c>
      <c r="N53" s="58">
        <v>0</v>
      </c>
      <c r="O53" s="56">
        <v>0</v>
      </c>
      <c r="P53" s="59">
        <v>4</v>
      </c>
      <c r="Q53" s="60">
        <v>3.125</v>
      </c>
      <c r="R53" s="67">
        <v>1</v>
      </c>
      <c r="S53" s="60">
        <v>0.78129999999999999</v>
      </c>
      <c r="T53" s="63">
        <v>306</v>
      </c>
      <c r="U53" s="64">
        <v>100</v>
      </c>
    </row>
    <row r="54" spans="1:23" s="19" customFormat="1" ht="15" customHeight="1" x14ac:dyDescent="0.2">
      <c r="A54" s="18" t="s">
        <v>15</v>
      </c>
      <c r="B54" s="20" t="s">
        <v>63</v>
      </c>
      <c r="C54" s="21">
        <v>486</v>
      </c>
      <c r="D54" s="31">
        <v>1</v>
      </c>
      <c r="E54" s="23">
        <v>0.20580000000000001</v>
      </c>
      <c r="F54" s="24">
        <v>2</v>
      </c>
      <c r="G54" s="34">
        <v>0.41152</v>
      </c>
      <c r="H54" s="30">
        <v>16</v>
      </c>
      <c r="I54" s="34">
        <v>3.2921999999999998</v>
      </c>
      <c r="J54" s="24">
        <v>249</v>
      </c>
      <c r="K54" s="23">
        <v>51.234999999999999</v>
      </c>
      <c r="L54" s="24">
        <v>189</v>
      </c>
      <c r="M54" s="23">
        <v>38.8889</v>
      </c>
      <c r="N54" s="24">
        <v>0</v>
      </c>
      <c r="O54" s="23">
        <v>0</v>
      </c>
      <c r="P54" s="32">
        <v>29</v>
      </c>
      <c r="Q54" s="26">
        <v>5.9671000000000003</v>
      </c>
      <c r="R54" s="22">
        <v>10</v>
      </c>
      <c r="S54" s="26">
        <v>2.0575999999999999</v>
      </c>
      <c r="T54" s="28">
        <v>1971</v>
      </c>
      <c r="U54" s="29">
        <v>100</v>
      </c>
    </row>
    <row r="55" spans="1:23" s="19" customFormat="1" ht="15" customHeight="1" x14ac:dyDescent="0.2">
      <c r="A55" s="18" t="s">
        <v>15</v>
      </c>
      <c r="B55" s="65" t="s">
        <v>64</v>
      </c>
      <c r="C55" s="54">
        <v>1177</v>
      </c>
      <c r="D55" s="55">
        <v>20</v>
      </c>
      <c r="E55" s="56">
        <v>1.6992</v>
      </c>
      <c r="F55" s="57">
        <v>22</v>
      </c>
      <c r="G55" s="56">
        <v>1.8691599999999999</v>
      </c>
      <c r="H55" s="58">
        <v>184</v>
      </c>
      <c r="I55" s="56">
        <v>15.632999999999999</v>
      </c>
      <c r="J55" s="58">
        <v>68</v>
      </c>
      <c r="K55" s="56">
        <v>5.7770000000000001</v>
      </c>
      <c r="L55" s="57">
        <v>757</v>
      </c>
      <c r="M55" s="56">
        <v>64.316100000000006</v>
      </c>
      <c r="N55" s="57">
        <v>6</v>
      </c>
      <c r="O55" s="56">
        <v>0.50976999999999995</v>
      </c>
      <c r="P55" s="66">
        <v>120</v>
      </c>
      <c r="Q55" s="60">
        <v>10.195399999999999</v>
      </c>
      <c r="R55" s="55">
        <v>41</v>
      </c>
      <c r="S55" s="60">
        <v>3.4834000000000001</v>
      </c>
      <c r="T55" s="63">
        <v>2305</v>
      </c>
      <c r="U55" s="64">
        <v>100</v>
      </c>
    </row>
    <row r="56" spans="1:23" s="19" customFormat="1" ht="15" customHeight="1" x14ac:dyDescent="0.2">
      <c r="A56" s="18" t="s">
        <v>15</v>
      </c>
      <c r="B56" s="20" t="s">
        <v>65</v>
      </c>
      <c r="C56" s="21">
        <v>32</v>
      </c>
      <c r="D56" s="22">
        <v>0</v>
      </c>
      <c r="E56" s="23">
        <v>0</v>
      </c>
      <c r="F56" s="24">
        <v>0</v>
      </c>
      <c r="G56" s="23">
        <v>0</v>
      </c>
      <c r="H56" s="24">
        <v>1</v>
      </c>
      <c r="I56" s="23">
        <v>3.125</v>
      </c>
      <c r="J56" s="30">
        <v>3</v>
      </c>
      <c r="K56" s="23">
        <v>9.375</v>
      </c>
      <c r="L56" s="24">
        <v>23</v>
      </c>
      <c r="M56" s="23">
        <v>71.875</v>
      </c>
      <c r="N56" s="30">
        <v>0</v>
      </c>
      <c r="O56" s="23">
        <v>0</v>
      </c>
      <c r="P56" s="25">
        <v>5</v>
      </c>
      <c r="Q56" s="26">
        <v>15.625</v>
      </c>
      <c r="R56" s="31">
        <v>0</v>
      </c>
      <c r="S56" s="26">
        <v>0</v>
      </c>
      <c r="T56" s="28">
        <v>720</v>
      </c>
      <c r="U56" s="29">
        <v>100</v>
      </c>
    </row>
    <row r="57" spans="1:23" s="19" customFormat="1" ht="15" customHeight="1" x14ac:dyDescent="0.2">
      <c r="A57" s="18" t="s">
        <v>15</v>
      </c>
      <c r="B57" s="65" t="s">
        <v>66</v>
      </c>
      <c r="C57" s="54">
        <v>1839</v>
      </c>
      <c r="D57" s="55">
        <v>23</v>
      </c>
      <c r="E57" s="56">
        <v>1.2506999999999999</v>
      </c>
      <c r="F57" s="58">
        <v>23</v>
      </c>
      <c r="G57" s="56">
        <v>1.25068</v>
      </c>
      <c r="H57" s="57">
        <v>134</v>
      </c>
      <c r="I57" s="56">
        <v>7.2866</v>
      </c>
      <c r="J57" s="57">
        <v>291</v>
      </c>
      <c r="K57" s="56">
        <v>15.824</v>
      </c>
      <c r="L57" s="57">
        <v>1260</v>
      </c>
      <c r="M57" s="56">
        <v>68.515500000000003</v>
      </c>
      <c r="N57" s="57">
        <v>1</v>
      </c>
      <c r="O57" s="56">
        <v>5.4379999999999998E-2</v>
      </c>
      <c r="P57" s="66">
        <v>107</v>
      </c>
      <c r="Q57" s="60">
        <v>5.8183999999999996</v>
      </c>
      <c r="R57" s="67">
        <v>56</v>
      </c>
      <c r="S57" s="60">
        <v>3.0451000000000001</v>
      </c>
      <c r="T57" s="63">
        <v>2232</v>
      </c>
      <c r="U57" s="64">
        <v>100</v>
      </c>
    </row>
    <row r="58" spans="1:23" s="19" customFormat="1" ht="15" customHeight="1" thickBot="1" x14ac:dyDescent="0.25">
      <c r="A58" s="18" t="s">
        <v>15</v>
      </c>
      <c r="B58" s="35" t="s">
        <v>67</v>
      </c>
      <c r="C58" s="69">
        <v>90</v>
      </c>
      <c r="D58" s="70">
        <v>4</v>
      </c>
      <c r="E58" s="37">
        <v>4.4443999999999999</v>
      </c>
      <c r="F58" s="38">
        <v>1</v>
      </c>
      <c r="G58" s="37">
        <v>1.11111</v>
      </c>
      <c r="H58" s="39">
        <v>4</v>
      </c>
      <c r="I58" s="37">
        <v>4.4443999999999999</v>
      </c>
      <c r="J58" s="38">
        <v>1</v>
      </c>
      <c r="K58" s="37">
        <v>1.111</v>
      </c>
      <c r="L58" s="38">
        <v>79</v>
      </c>
      <c r="M58" s="37">
        <v>87.777799999999999</v>
      </c>
      <c r="N58" s="38">
        <v>0</v>
      </c>
      <c r="O58" s="37">
        <v>0</v>
      </c>
      <c r="P58" s="40">
        <v>1</v>
      </c>
      <c r="Q58" s="41">
        <v>1.1111</v>
      </c>
      <c r="R58" s="36">
        <v>0</v>
      </c>
      <c r="S58" s="41">
        <v>0</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students", A7, ", ", IF(ISTEXT(D7),LEFT(D7,3),TEXT(D7,"#,##0"))," (", TEXT(E7,"0.0"),"%) were American Indian or Alaska Native.")</f>
        <v>NOTE: Table reads (for US Totals):  Of all 20,743 public school students served under IDEA subjected to seclusion, 367 (1.8%) were American Indian or Alaska Native.</v>
      </c>
      <c r="C60" s="45"/>
      <c r="D60" s="45"/>
      <c r="E60" s="45"/>
      <c r="F60" s="45"/>
      <c r="G60" s="45"/>
      <c r="H60" s="45"/>
      <c r="I60" s="45"/>
      <c r="J60" s="45"/>
      <c r="K60" s="45"/>
      <c r="L60" s="45"/>
      <c r="M60" s="45"/>
      <c r="N60" s="45"/>
      <c r="O60" s="45"/>
      <c r="P60" s="45"/>
      <c r="Q60" s="45"/>
      <c r="R60" s="45"/>
      <c r="S60" s="45"/>
      <c r="T60" s="50"/>
      <c r="U60" s="51"/>
    </row>
    <row r="61" spans="1:23" s="19" customFormat="1" ht="15" customHeight="1" x14ac:dyDescent="0.2">
      <c r="A61" s="18"/>
      <c r="B61" s="91" t="s">
        <v>77</v>
      </c>
      <c r="C61" s="91"/>
      <c r="D61" s="91"/>
      <c r="E61" s="91"/>
      <c r="F61" s="91"/>
      <c r="G61" s="91"/>
      <c r="H61" s="91"/>
      <c r="I61" s="91"/>
      <c r="J61" s="91"/>
      <c r="K61" s="91"/>
      <c r="L61" s="91"/>
      <c r="M61" s="91"/>
      <c r="N61" s="91"/>
      <c r="O61" s="91"/>
      <c r="P61" s="91"/>
      <c r="Q61" s="91"/>
      <c r="R61" s="91"/>
      <c r="S61" s="91"/>
      <c r="T61" s="91"/>
      <c r="U61" s="91"/>
      <c r="V61" s="91"/>
      <c r="W61" s="91"/>
    </row>
    <row r="62" spans="1:23" s="46" customFormat="1" ht="14.1" customHeight="1" x14ac:dyDescent="0.2">
      <c r="B62" s="91" t="s">
        <v>76</v>
      </c>
      <c r="C62" s="91"/>
      <c r="D62" s="91"/>
      <c r="E62" s="91"/>
      <c r="F62" s="91"/>
      <c r="G62" s="91"/>
      <c r="H62" s="91"/>
      <c r="I62" s="91"/>
      <c r="J62" s="91"/>
      <c r="K62" s="91"/>
      <c r="L62" s="91"/>
      <c r="M62" s="91"/>
      <c r="N62" s="91"/>
      <c r="O62" s="91"/>
      <c r="P62" s="91"/>
      <c r="Q62" s="91"/>
      <c r="R62" s="91"/>
      <c r="S62" s="91"/>
      <c r="T62" s="91"/>
      <c r="U62" s="91"/>
      <c r="V62" s="91"/>
      <c r="W62" s="91"/>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U4:U5"/>
    <mergeCell ref="D5:E5"/>
    <mergeCell ref="F5:G5"/>
    <mergeCell ref="H5:I5"/>
    <mergeCell ref="J5:K5"/>
    <mergeCell ref="L5:M5"/>
    <mergeCell ref="N5:O5"/>
    <mergeCell ref="P5:Q5"/>
    <mergeCell ref="B4:B5"/>
    <mergeCell ref="C4:C5"/>
    <mergeCell ref="D4:Q4"/>
    <mergeCell ref="R4:S5"/>
    <mergeCell ref="T4:T5"/>
  </mergeCells>
  <printOptions horizontalCentered="1"/>
  <pageMargins left="0.25" right="0.25" top="1" bottom="1" header="0.5" footer="0.5"/>
  <pageSetup paperSize="3" scale="69"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7" t="str">
        <f>CONCATENATE("Number and percentage of public school male students with disabilities",A7, ", by race/ethnicity and English proficiency, by state: School Year 2015-16")</f>
        <v>Number and percentage of public school male students with disabilities served under IDEA subjected to seclusion, by race/ethnicity and English proficiency, by state: School Year 2015-16</v>
      </c>
      <c r="C2" s="77"/>
      <c r="D2" s="77"/>
      <c r="E2" s="77"/>
      <c r="F2" s="77"/>
      <c r="G2" s="77"/>
      <c r="H2" s="77"/>
      <c r="I2" s="77"/>
      <c r="J2" s="77"/>
      <c r="K2" s="77"/>
      <c r="L2" s="77"/>
      <c r="M2" s="77"/>
      <c r="N2" s="77"/>
      <c r="O2" s="77"/>
      <c r="P2" s="77"/>
      <c r="Q2" s="77"/>
      <c r="R2" s="77"/>
      <c r="S2" s="77"/>
    </row>
    <row r="3" spans="1:21" s="1" customFormat="1" ht="15" customHeight="1" thickBot="1" x14ac:dyDescent="0.3">
      <c r="A3" s="99"/>
      <c r="B3" s="76"/>
      <c r="C3" s="75"/>
      <c r="D3" s="75"/>
      <c r="E3" s="75"/>
      <c r="F3" s="75"/>
      <c r="G3" s="75"/>
      <c r="H3" s="75"/>
      <c r="I3" s="75"/>
      <c r="J3" s="75"/>
      <c r="K3" s="75"/>
      <c r="L3" s="75"/>
      <c r="M3" s="75"/>
      <c r="N3" s="75"/>
      <c r="O3" s="75"/>
      <c r="P3" s="75"/>
      <c r="Q3" s="75"/>
      <c r="R3" s="75"/>
      <c r="S3" s="3"/>
      <c r="T3" s="75"/>
      <c r="U3" s="75"/>
    </row>
    <row r="4" spans="1:21" s="9" customFormat="1" ht="24.95" customHeight="1" x14ac:dyDescent="0.2">
      <c r="A4" s="8"/>
      <c r="B4" s="78" t="s">
        <v>0</v>
      </c>
      <c r="C4" s="80" t="s">
        <v>10</v>
      </c>
      <c r="D4" s="82" t="s">
        <v>80</v>
      </c>
      <c r="E4" s="83"/>
      <c r="F4" s="83"/>
      <c r="G4" s="83"/>
      <c r="H4" s="83"/>
      <c r="I4" s="83"/>
      <c r="J4" s="83"/>
      <c r="K4" s="83"/>
      <c r="L4" s="83"/>
      <c r="M4" s="83"/>
      <c r="N4" s="83"/>
      <c r="O4" s="83"/>
      <c r="P4" s="83"/>
      <c r="Q4" s="84"/>
      <c r="R4" s="85" t="s">
        <v>11</v>
      </c>
      <c r="S4" s="86"/>
      <c r="T4" s="89" t="s">
        <v>14</v>
      </c>
      <c r="U4" s="92" t="s">
        <v>12</v>
      </c>
    </row>
    <row r="5" spans="1:21"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90"/>
      <c r="U5" s="93"/>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tr">
        <f>[2]Total!A7</f>
        <v xml:space="preserve"> served under IDEA subjected to seclusion</v>
      </c>
      <c r="B7" s="53" t="s">
        <v>9</v>
      </c>
      <c r="C7" s="54">
        <v>17031</v>
      </c>
      <c r="D7" s="55">
        <v>291</v>
      </c>
      <c r="E7" s="56">
        <v>1.7085999999999999</v>
      </c>
      <c r="F7" s="57">
        <v>187</v>
      </c>
      <c r="G7" s="56">
        <v>1.0980000000000001</v>
      </c>
      <c r="H7" s="57">
        <v>1470</v>
      </c>
      <c r="I7" s="56">
        <v>8.6312999999999995</v>
      </c>
      <c r="J7" s="57">
        <v>3390</v>
      </c>
      <c r="K7" s="56">
        <v>19.905000000000001</v>
      </c>
      <c r="L7" s="57">
        <v>10684</v>
      </c>
      <c r="M7" s="56">
        <v>62.732700000000001</v>
      </c>
      <c r="N7" s="58">
        <v>17</v>
      </c>
      <c r="O7" s="56">
        <v>9.9820000000000006E-2</v>
      </c>
      <c r="P7" s="59">
        <v>992</v>
      </c>
      <c r="Q7" s="60">
        <v>5.8247</v>
      </c>
      <c r="R7" s="61">
        <v>469</v>
      </c>
      <c r="S7" s="60">
        <v>2.7538</v>
      </c>
      <c r="T7" s="63">
        <v>96360</v>
      </c>
      <c r="U7" s="64">
        <v>99.56</v>
      </c>
    </row>
    <row r="8" spans="1:21" s="19" customFormat="1" ht="15" customHeight="1" x14ac:dyDescent="0.2">
      <c r="A8" s="18" t="s">
        <v>15</v>
      </c>
      <c r="B8" s="20" t="s">
        <v>18</v>
      </c>
      <c r="C8" s="21">
        <v>200</v>
      </c>
      <c r="D8" s="22">
        <v>0</v>
      </c>
      <c r="E8" s="23">
        <v>0</v>
      </c>
      <c r="F8" s="24">
        <v>0</v>
      </c>
      <c r="G8" s="23">
        <v>0</v>
      </c>
      <c r="H8" s="30">
        <v>1</v>
      </c>
      <c r="I8" s="23">
        <v>0.5</v>
      </c>
      <c r="J8" s="24">
        <v>95</v>
      </c>
      <c r="K8" s="23">
        <v>47.5</v>
      </c>
      <c r="L8" s="24">
        <v>98</v>
      </c>
      <c r="M8" s="23">
        <v>49</v>
      </c>
      <c r="N8" s="24">
        <v>0</v>
      </c>
      <c r="O8" s="23">
        <v>0</v>
      </c>
      <c r="P8" s="32">
        <v>6</v>
      </c>
      <c r="Q8" s="26">
        <v>3</v>
      </c>
      <c r="R8" s="22">
        <v>0</v>
      </c>
      <c r="S8" s="26">
        <v>0</v>
      </c>
      <c r="T8" s="28">
        <v>1400</v>
      </c>
      <c r="U8" s="29">
        <v>100</v>
      </c>
    </row>
    <row r="9" spans="1:21" s="19" customFormat="1" ht="15" customHeight="1" x14ac:dyDescent="0.2">
      <c r="A9" s="18" t="s">
        <v>15</v>
      </c>
      <c r="B9" s="65" t="s">
        <v>17</v>
      </c>
      <c r="C9" s="54">
        <v>214</v>
      </c>
      <c r="D9" s="55">
        <v>39</v>
      </c>
      <c r="E9" s="56">
        <v>18.224299999999999</v>
      </c>
      <c r="F9" s="57">
        <v>2</v>
      </c>
      <c r="G9" s="56">
        <v>0.93457999999999997</v>
      </c>
      <c r="H9" s="57">
        <v>18</v>
      </c>
      <c r="I9" s="56">
        <v>8.4111999999999991</v>
      </c>
      <c r="J9" s="58">
        <v>14</v>
      </c>
      <c r="K9" s="56">
        <v>6.5419999999999998</v>
      </c>
      <c r="L9" s="58">
        <v>98</v>
      </c>
      <c r="M9" s="56">
        <v>45.794400000000003</v>
      </c>
      <c r="N9" s="57">
        <v>3</v>
      </c>
      <c r="O9" s="56">
        <v>1.4018699999999999</v>
      </c>
      <c r="P9" s="66">
        <v>40</v>
      </c>
      <c r="Q9" s="60">
        <v>18.691600000000001</v>
      </c>
      <c r="R9" s="67">
        <v>3</v>
      </c>
      <c r="S9" s="60">
        <v>1.4018999999999999</v>
      </c>
      <c r="T9" s="63">
        <v>503</v>
      </c>
      <c r="U9" s="64">
        <v>100</v>
      </c>
    </row>
    <row r="10" spans="1:21" s="19" customFormat="1" ht="15" customHeight="1" x14ac:dyDescent="0.2">
      <c r="A10" s="18" t="s">
        <v>15</v>
      </c>
      <c r="B10" s="20" t="s">
        <v>20</v>
      </c>
      <c r="C10" s="21">
        <v>248</v>
      </c>
      <c r="D10" s="31">
        <v>15</v>
      </c>
      <c r="E10" s="23">
        <v>6.0484</v>
      </c>
      <c r="F10" s="24">
        <v>0</v>
      </c>
      <c r="G10" s="23">
        <v>0</v>
      </c>
      <c r="H10" s="30">
        <v>57</v>
      </c>
      <c r="I10" s="23">
        <v>22.983899999999998</v>
      </c>
      <c r="J10" s="24">
        <v>31</v>
      </c>
      <c r="K10" s="23">
        <v>12.5</v>
      </c>
      <c r="L10" s="30">
        <v>133</v>
      </c>
      <c r="M10" s="23">
        <v>53.628999999999998</v>
      </c>
      <c r="N10" s="30">
        <v>0</v>
      </c>
      <c r="O10" s="23">
        <v>0</v>
      </c>
      <c r="P10" s="25">
        <v>12</v>
      </c>
      <c r="Q10" s="26">
        <v>4.8387000000000002</v>
      </c>
      <c r="R10" s="31">
        <v>5</v>
      </c>
      <c r="S10" s="26">
        <v>2.0160999999999998</v>
      </c>
      <c r="T10" s="28">
        <v>1977</v>
      </c>
      <c r="U10" s="29">
        <v>100</v>
      </c>
    </row>
    <row r="11" spans="1:21" s="19" customFormat="1" ht="15" customHeight="1" x14ac:dyDescent="0.2">
      <c r="A11" s="18" t="s">
        <v>15</v>
      </c>
      <c r="B11" s="65" t="s">
        <v>19</v>
      </c>
      <c r="C11" s="54">
        <v>44</v>
      </c>
      <c r="D11" s="55">
        <v>0</v>
      </c>
      <c r="E11" s="56">
        <v>0</v>
      </c>
      <c r="F11" s="58">
        <v>0</v>
      </c>
      <c r="G11" s="56">
        <v>0</v>
      </c>
      <c r="H11" s="57">
        <v>9</v>
      </c>
      <c r="I11" s="56">
        <v>20.454499999999999</v>
      </c>
      <c r="J11" s="57">
        <v>4</v>
      </c>
      <c r="K11" s="56">
        <v>9.0909999999999993</v>
      </c>
      <c r="L11" s="57">
        <v>28</v>
      </c>
      <c r="M11" s="56">
        <v>63.636400000000002</v>
      </c>
      <c r="N11" s="57">
        <v>3</v>
      </c>
      <c r="O11" s="56">
        <v>6.8181799999999999</v>
      </c>
      <c r="P11" s="66">
        <v>0</v>
      </c>
      <c r="Q11" s="60">
        <v>0</v>
      </c>
      <c r="R11" s="67">
        <v>0</v>
      </c>
      <c r="S11" s="60">
        <v>0</v>
      </c>
      <c r="T11" s="63">
        <v>1092</v>
      </c>
      <c r="U11" s="64">
        <v>100</v>
      </c>
    </row>
    <row r="12" spans="1:21" s="19" customFormat="1" ht="15" customHeight="1" x14ac:dyDescent="0.2">
      <c r="A12" s="18" t="s">
        <v>15</v>
      </c>
      <c r="B12" s="20" t="s">
        <v>21</v>
      </c>
      <c r="C12" s="21">
        <v>175</v>
      </c>
      <c r="D12" s="22">
        <v>2</v>
      </c>
      <c r="E12" s="23">
        <v>1.1429</v>
      </c>
      <c r="F12" s="30">
        <v>5</v>
      </c>
      <c r="G12" s="23">
        <v>2.8571399999999998</v>
      </c>
      <c r="H12" s="24">
        <v>53</v>
      </c>
      <c r="I12" s="23">
        <v>30.285699999999999</v>
      </c>
      <c r="J12" s="24">
        <v>47</v>
      </c>
      <c r="K12" s="23">
        <v>26.856999999999999</v>
      </c>
      <c r="L12" s="24">
        <v>57</v>
      </c>
      <c r="M12" s="23">
        <v>32.571399999999997</v>
      </c>
      <c r="N12" s="30">
        <v>1</v>
      </c>
      <c r="O12" s="23">
        <v>0.57142999999999999</v>
      </c>
      <c r="P12" s="32">
        <v>10</v>
      </c>
      <c r="Q12" s="26">
        <v>5.7142999999999997</v>
      </c>
      <c r="R12" s="31">
        <v>19</v>
      </c>
      <c r="S12" s="26">
        <v>10.857100000000001</v>
      </c>
      <c r="T12" s="28">
        <v>10138</v>
      </c>
      <c r="U12" s="29">
        <v>100</v>
      </c>
    </row>
    <row r="13" spans="1:21" s="19" customFormat="1" ht="15" customHeight="1" x14ac:dyDescent="0.2">
      <c r="A13" s="18" t="s">
        <v>15</v>
      </c>
      <c r="B13" s="65" t="s">
        <v>22</v>
      </c>
      <c r="C13" s="54">
        <v>158</v>
      </c>
      <c r="D13" s="55">
        <v>1</v>
      </c>
      <c r="E13" s="56">
        <v>0.63290000000000002</v>
      </c>
      <c r="F13" s="58">
        <v>2</v>
      </c>
      <c r="G13" s="56">
        <v>1.2658199999999999</v>
      </c>
      <c r="H13" s="57">
        <v>25</v>
      </c>
      <c r="I13" s="56">
        <v>15.822800000000001</v>
      </c>
      <c r="J13" s="58">
        <v>20</v>
      </c>
      <c r="K13" s="56">
        <v>12.657999999999999</v>
      </c>
      <c r="L13" s="57">
        <v>100</v>
      </c>
      <c r="M13" s="56">
        <v>63.2911</v>
      </c>
      <c r="N13" s="57">
        <v>0</v>
      </c>
      <c r="O13" s="56">
        <v>0</v>
      </c>
      <c r="P13" s="59">
        <v>10</v>
      </c>
      <c r="Q13" s="60">
        <v>6.3291000000000004</v>
      </c>
      <c r="R13" s="55">
        <v>3</v>
      </c>
      <c r="S13" s="60">
        <v>1.8987000000000001</v>
      </c>
      <c r="T13" s="63">
        <v>1868</v>
      </c>
      <c r="U13" s="64">
        <v>100</v>
      </c>
    </row>
    <row r="14" spans="1:21" s="19" customFormat="1" ht="15" customHeight="1" x14ac:dyDescent="0.2">
      <c r="A14" s="18" t="s">
        <v>15</v>
      </c>
      <c r="B14" s="20" t="s">
        <v>23</v>
      </c>
      <c r="C14" s="33">
        <v>802</v>
      </c>
      <c r="D14" s="22">
        <v>3</v>
      </c>
      <c r="E14" s="23">
        <v>0.37409999999999999</v>
      </c>
      <c r="F14" s="24">
        <v>7</v>
      </c>
      <c r="G14" s="23">
        <v>0.87282000000000004</v>
      </c>
      <c r="H14" s="30">
        <v>202</v>
      </c>
      <c r="I14" s="23">
        <v>25.187000000000001</v>
      </c>
      <c r="J14" s="30">
        <v>202</v>
      </c>
      <c r="K14" s="23">
        <v>25.187000000000001</v>
      </c>
      <c r="L14" s="30">
        <v>351</v>
      </c>
      <c r="M14" s="23">
        <v>43.765599999999999</v>
      </c>
      <c r="N14" s="24">
        <v>0</v>
      </c>
      <c r="O14" s="23">
        <v>0</v>
      </c>
      <c r="P14" s="25">
        <v>37</v>
      </c>
      <c r="Q14" s="26">
        <v>4.6135000000000002</v>
      </c>
      <c r="R14" s="31">
        <v>16</v>
      </c>
      <c r="S14" s="26">
        <v>1.9950000000000001</v>
      </c>
      <c r="T14" s="28">
        <v>1238</v>
      </c>
      <c r="U14" s="29">
        <v>100</v>
      </c>
    </row>
    <row r="15" spans="1:21" s="19" customFormat="1" ht="15" customHeight="1" x14ac:dyDescent="0.2">
      <c r="A15" s="18" t="s">
        <v>15</v>
      </c>
      <c r="B15" s="65" t="s">
        <v>25</v>
      </c>
      <c r="C15" s="68">
        <v>1</v>
      </c>
      <c r="D15" s="55">
        <v>0</v>
      </c>
      <c r="E15" s="56">
        <v>0</v>
      </c>
      <c r="F15" s="57">
        <v>0</v>
      </c>
      <c r="G15" s="56">
        <v>0</v>
      </c>
      <c r="H15" s="57">
        <v>0</v>
      </c>
      <c r="I15" s="56">
        <v>0</v>
      </c>
      <c r="J15" s="58">
        <v>1</v>
      </c>
      <c r="K15" s="56">
        <v>100</v>
      </c>
      <c r="L15" s="57">
        <v>0</v>
      </c>
      <c r="M15" s="56">
        <v>0</v>
      </c>
      <c r="N15" s="58">
        <v>0</v>
      </c>
      <c r="O15" s="56">
        <v>0</v>
      </c>
      <c r="P15" s="59">
        <v>0</v>
      </c>
      <c r="Q15" s="60">
        <v>0</v>
      </c>
      <c r="R15" s="67">
        <v>0</v>
      </c>
      <c r="S15" s="60">
        <v>0</v>
      </c>
      <c r="T15" s="63">
        <v>235</v>
      </c>
      <c r="U15" s="64">
        <v>100</v>
      </c>
    </row>
    <row r="16" spans="1:21" s="19" customFormat="1" ht="15" customHeight="1" x14ac:dyDescent="0.2">
      <c r="A16" s="18" t="s">
        <v>15</v>
      </c>
      <c r="B16" s="20" t="s">
        <v>24</v>
      </c>
      <c r="C16" s="33">
        <v>56</v>
      </c>
      <c r="D16" s="31">
        <v>0</v>
      </c>
      <c r="E16" s="23">
        <v>0</v>
      </c>
      <c r="F16" s="30">
        <v>0</v>
      </c>
      <c r="G16" s="23">
        <v>0</v>
      </c>
      <c r="H16" s="24">
        <v>0</v>
      </c>
      <c r="I16" s="23">
        <v>0</v>
      </c>
      <c r="J16" s="30">
        <v>56</v>
      </c>
      <c r="K16" s="23">
        <v>100</v>
      </c>
      <c r="L16" s="24">
        <v>0</v>
      </c>
      <c r="M16" s="23">
        <v>0</v>
      </c>
      <c r="N16" s="30">
        <v>0</v>
      </c>
      <c r="O16" s="23">
        <v>0</v>
      </c>
      <c r="P16" s="25">
        <v>0</v>
      </c>
      <c r="Q16" s="26">
        <v>0</v>
      </c>
      <c r="R16" s="22">
        <v>0</v>
      </c>
      <c r="S16" s="26">
        <v>0</v>
      </c>
      <c r="T16" s="28">
        <v>221</v>
      </c>
      <c r="U16" s="29">
        <v>100</v>
      </c>
    </row>
    <row r="17" spans="1:21" s="19" customFormat="1" ht="15" customHeight="1" x14ac:dyDescent="0.2">
      <c r="A17" s="18" t="s">
        <v>15</v>
      </c>
      <c r="B17" s="65" t="s">
        <v>26</v>
      </c>
      <c r="C17" s="54">
        <v>137</v>
      </c>
      <c r="D17" s="55">
        <v>0</v>
      </c>
      <c r="E17" s="56">
        <v>0</v>
      </c>
      <c r="F17" s="58">
        <v>1</v>
      </c>
      <c r="G17" s="56">
        <v>0.72992999999999997</v>
      </c>
      <c r="H17" s="57">
        <v>16</v>
      </c>
      <c r="I17" s="56">
        <v>11.678800000000001</v>
      </c>
      <c r="J17" s="58">
        <v>53</v>
      </c>
      <c r="K17" s="56">
        <v>38.686</v>
      </c>
      <c r="L17" s="58">
        <v>59</v>
      </c>
      <c r="M17" s="56">
        <v>43.0657</v>
      </c>
      <c r="N17" s="58">
        <v>0</v>
      </c>
      <c r="O17" s="56">
        <v>0</v>
      </c>
      <c r="P17" s="66">
        <v>8</v>
      </c>
      <c r="Q17" s="60">
        <v>5.8394000000000004</v>
      </c>
      <c r="R17" s="55">
        <v>0</v>
      </c>
      <c r="S17" s="60">
        <v>0</v>
      </c>
      <c r="T17" s="63">
        <v>3952</v>
      </c>
      <c r="U17" s="64">
        <v>100</v>
      </c>
    </row>
    <row r="18" spans="1:21" s="19" customFormat="1" ht="15" customHeight="1" x14ac:dyDescent="0.2">
      <c r="A18" s="18" t="s">
        <v>15</v>
      </c>
      <c r="B18" s="20" t="s">
        <v>27</v>
      </c>
      <c r="C18" s="21">
        <v>67</v>
      </c>
      <c r="D18" s="31">
        <v>0</v>
      </c>
      <c r="E18" s="23">
        <v>0</v>
      </c>
      <c r="F18" s="24">
        <v>0</v>
      </c>
      <c r="G18" s="23">
        <v>0</v>
      </c>
      <c r="H18" s="24">
        <v>2</v>
      </c>
      <c r="I18" s="23">
        <v>2.9851000000000001</v>
      </c>
      <c r="J18" s="24">
        <v>49</v>
      </c>
      <c r="K18" s="23">
        <v>73.134</v>
      </c>
      <c r="L18" s="24">
        <v>14</v>
      </c>
      <c r="M18" s="23">
        <v>20.895499999999998</v>
      </c>
      <c r="N18" s="24">
        <v>0</v>
      </c>
      <c r="O18" s="23">
        <v>0</v>
      </c>
      <c r="P18" s="25">
        <v>2</v>
      </c>
      <c r="Q18" s="26">
        <v>2.9851000000000001</v>
      </c>
      <c r="R18" s="31">
        <v>1</v>
      </c>
      <c r="S18" s="26">
        <v>1.4924999999999999</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54</v>
      </c>
      <c r="D20" s="31">
        <v>2</v>
      </c>
      <c r="E20" s="23">
        <v>3.7037</v>
      </c>
      <c r="F20" s="30">
        <v>1</v>
      </c>
      <c r="G20" s="23">
        <v>1.85185</v>
      </c>
      <c r="H20" s="24">
        <v>14</v>
      </c>
      <c r="I20" s="23">
        <v>25.925899999999999</v>
      </c>
      <c r="J20" s="30">
        <v>0</v>
      </c>
      <c r="K20" s="23">
        <v>0</v>
      </c>
      <c r="L20" s="30">
        <v>37</v>
      </c>
      <c r="M20" s="23">
        <v>68.518500000000003</v>
      </c>
      <c r="N20" s="30">
        <v>0</v>
      </c>
      <c r="O20" s="23">
        <v>0</v>
      </c>
      <c r="P20" s="25">
        <v>0</v>
      </c>
      <c r="Q20" s="26">
        <v>0</v>
      </c>
      <c r="R20" s="31">
        <v>1</v>
      </c>
      <c r="S20" s="26">
        <v>1.8519000000000001</v>
      </c>
      <c r="T20" s="28">
        <v>720</v>
      </c>
      <c r="U20" s="29">
        <v>100</v>
      </c>
    </row>
    <row r="21" spans="1:21" s="19" customFormat="1" ht="15" customHeight="1" x14ac:dyDescent="0.2">
      <c r="A21" s="18" t="s">
        <v>15</v>
      </c>
      <c r="B21" s="65" t="s">
        <v>31</v>
      </c>
      <c r="C21" s="54">
        <v>1150</v>
      </c>
      <c r="D21" s="67">
        <v>0</v>
      </c>
      <c r="E21" s="56">
        <v>0</v>
      </c>
      <c r="F21" s="57">
        <v>9</v>
      </c>
      <c r="G21" s="56">
        <v>0.78261000000000003</v>
      </c>
      <c r="H21" s="58">
        <v>120</v>
      </c>
      <c r="I21" s="56">
        <v>10.434799999999999</v>
      </c>
      <c r="J21" s="57">
        <v>247</v>
      </c>
      <c r="K21" s="56">
        <v>21.478000000000002</v>
      </c>
      <c r="L21" s="57">
        <v>721</v>
      </c>
      <c r="M21" s="56">
        <v>62.695700000000002</v>
      </c>
      <c r="N21" s="57">
        <v>1</v>
      </c>
      <c r="O21" s="56">
        <v>8.6959999999999996E-2</v>
      </c>
      <c r="P21" s="66">
        <v>52</v>
      </c>
      <c r="Q21" s="60">
        <v>4.5217000000000001</v>
      </c>
      <c r="R21" s="55">
        <v>43</v>
      </c>
      <c r="S21" s="60">
        <v>3.7391000000000001</v>
      </c>
      <c r="T21" s="63">
        <v>4081</v>
      </c>
      <c r="U21" s="64">
        <v>100</v>
      </c>
    </row>
    <row r="22" spans="1:21" s="19" customFormat="1" ht="15" customHeight="1" x14ac:dyDescent="0.2">
      <c r="A22" s="18" t="s">
        <v>15</v>
      </c>
      <c r="B22" s="20" t="s">
        <v>32</v>
      </c>
      <c r="C22" s="21">
        <v>1094</v>
      </c>
      <c r="D22" s="22">
        <v>0</v>
      </c>
      <c r="E22" s="23">
        <v>0</v>
      </c>
      <c r="F22" s="30">
        <v>1</v>
      </c>
      <c r="G22" s="23">
        <v>9.1410000000000005E-2</v>
      </c>
      <c r="H22" s="30">
        <v>38</v>
      </c>
      <c r="I22" s="23">
        <v>3.4735</v>
      </c>
      <c r="J22" s="24">
        <v>165</v>
      </c>
      <c r="K22" s="23">
        <v>15.082000000000001</v>
      </c>
      <c r="L22" s="24">
        <v>808</v>
      </c>
      <c r="M22" s="23">
        <v>73.857399999999998</v>
      </c>
      <c r="N22" s="24">
        <v>0</v>
      </c>
      <c r="O22" s="23">
        <v>0</v>
      </c>
      <c r="P22" s="32">
        <v>82</v>
      </c>
      <c r="Q22" s="26">
        <v>7.4954000000000001</v>
      </c>
      <c r="R22" s="31">
        <v>6</v>
      </c>
      <c r="S22" s="26">
        <v>0.5484</v>
      </c>
      <c r="T22" s="28">
        <v>1879</v>
      </c>
      <c r="U22" s="29">
        <v>100</v>
      </c>
    </row>
    <row r="23" spans="1:21" s="19" customFormat="1" ht="15" customHeight="1" x14ac:dyDescent="0.2">
      <c r="A23" s="18" t="s">
        <v>15</v>
      </c>
      <c r="B23" s="65" t="s">
        <v>29</v>
      </c>
      <c r="C23" s="54">
        <v>2172</v>
      </c>
      <c r="D23" s="55">
        <v>11</v>
      </c>
      <c r="E23" s="56">
        <v>0.50639999999999996</v>
      </c>
      <c r="F23" s="57">
        <v>70</v>
      </c>
      <c r="G23" s="56">
        <v>3.2228400000000001</v>
      </c>
      <c r="H23" s="57">
        <v>106</v>
      </c>
      <c r="I23" s="56">
        <v>4.8803000000000001</v>
      </c>
      <c r="J23" s="57">
        <v>306</v>
      </c>
      <c r="K23" s="56">
        <v>14.087999999999999</v>
      </c>
      <c r="L23" s="57">
        <v>1481</v>
      </c>
      <c r="M23" s="56">
        <v>68.186000000000007</v>
      </c>
      <c r="N23" s="57">
        <v>1</v>
      </c>
      <c r="O23" s="56">
        <v>4.6039999999999998E-2</v>
      </c>
      <c r="P23" s="66">
        <v>197</v>
      </c>
      <c r="Q23" s="60">
        <v>9.07</v>
      </c>
      <c r="R23" s="67">
        <v>109</v>
      </c>
      <c r="S23" s="60">
        <v>5.0183999999999997</v>
      </c>
      <c r="T23" s="63">
        <v>1365</v>
      </c>
      <c r="U23" s="64">
        <v>100</v>
      </c>
    </row>
    <row r="24" spans="1:21" s="19" customFormat="1" ht="15" customHeight="1" x14ac:dyDescent="0.2">
      <c r="A24" s="18" t="s">
        <v>15</v>
      </c>
      <c r="B24" s="20" t="s">
        <v>33</v>
      </c>
      <c r="C24" s="21">
        <v>476</v>
      </c>
      <c r="D24" s="31">
        <v>4</v>
      </c>
      <c r="E24" s="23">
        <v>0.84030000000000005</v>
      </c>
      <c r="F24" s="24">
        <v>2</v>
      </c>
      <c r="G24" s="23">
        <v>0.42016999999999999</v>
      </c>
      <c r="H24" s="30">
        <v>40</v>
      </c>
      <c r="I24" s="23">
        <v>8.4033999999999995</v>
      </c>
      <c r="J24" s="24">
        <v>52</v>
      </c>
      <c r="K24" s="23">
        <v>10.923999999999999</v>
      </c>
      <c r="L24" s="24">
        <v>331</v>
      </c>
      <c r="M24" s="23">
        <v>69.537800000000004</v>
      </c>
      <c r="N24" s="24">
        <v>1</v>
      </c>
      <c r="O24" s="23">
        <v>0.21007999999999999</v>
      </c>
      <c r="P24" s="32">
        <v>46</v>
      </c>
      <c r="Q24" s="26">
        <v>9.6638999999999999</v>
      </c>
      <c r="R24" s="31">
        <v>9</v>
      </c>
      <c r="S24" s="26">
        <v>1.8908</v>
      </c>
      <c r="T24" s="28">
        <v>1356</v>
      </c>
      <c r="U24" s="29">
        <v>100</v>
      </c>
    </row>
    <row r="25" spans="1:21" s="19" customFormat="1" ht="15" customHeight="1" x14ac:dyDescent="0.2">
      <c r="A25" s="18" t="s">
        <v>15</v>
      </c>
      <c r="B25" s="65" t="s">
        <v>34</v>
      </c>
      <c r="C25" s="68">
        <v>193</v>
      </c>
      <c r="D25" s="55">
        <v>1</v>
      </c>
      <c r="E25" s="56">
        <v>0.5181</v>
      </c>
      <c r="F25" s="57">
        <v>0</v>
      </c>
      <c r="G25" s="56">
        <v>0</v>
      </c>
      <c r="H25" s="57">
        <v>5</v>
      </c>
      <c r="I25" s="56">
        <v>2.5907</v>
      </c>
      <c r="J25" s="57">
        <v>62</v>
      </c>
      <c r="K25" s="56">
        <v>32.124000000000002</v>
      </c>
      <c r="L25" s="58">
        <v>111</v>
      </c>
      <c r="M25" s="56">
        <v>57.512999999999998</v>
      </c>
      <c r="N25" s="57">
        <v>0</v>
      </c>
      <c r="O25" s="56">
        <v>0</v>
      </c>
      <c r="P25" s="66">
        <v>14</v>
      </c>
      <c r="Q25" s="60">
        <v>7.2538999999999998</v>
      </c>
      <c r="R25" s="55">
        <v>2</v>
      </c>
      <c r="S25" s="60">
        <v>1.0363</v>
      </c>
      <c r="T25" s="63">
        <v>1407</v>
      </c>
      <c r="U25" s="64">
        <v>100</v>
      </c>
    </row>
    <row r="26" spans="1:21" s="19" customFormat="1" ht="15" customHeight="1" x14ac:dyDescent="0.2">
      <c r="A26" s="18" t="s">
        <v>15</v>
      </c>
      <c r="B26" s="20" t="s">
        <v>35</v>
      </c>
      <c r="C26" s="21">
        <v>97</v>
      </c>
      <c r="D26" s="22">
        <v>0</v>
      </c>
      <c r="E26" s="23">
        <v>0</v>
      </c>
      <c r="F26" s="30">
        <v>0</v>
      </c>
      <c r="G26" s="23">
        <v>0</v>
      </c>
      <c r="H26" s="30">
        <v>7</v>
      </c>
      <c r="I26" s="23">
        <v>7.2164999999999999</v>
      </c>
      <c r="J26" s="24">
        <v>46</v>
      </c>
      <c r="K26" s="23">
        <v>47.423000000000002</v>
      </c>
      <c r="L26" s="24">
        <v>40</v>
      </c>
      <c r="M26" s="23">
        <v>41.237099999999998</v>
      </c>
      <c r="N26" s="30">
        <v>0</v>
      </c>
      <c r="O26" s="23">
        <v>0</v>
      </c>
      <c r="P26" s="32">
        <v>4</v>
      </c>
      <c r="Q26" s="26">
        <v>4.1237000000000004</v>
      </c>
      <c r="R26" s="22">
        <v>2</v>
      </c>
      <c r="S26" s="26">
        <v>2.0619000000000001</v>
      </c>
      <c r="T26" s="28">
        <v>1367</v>
      </c>
      <c r="U26" s="29">
        <v>100</v>
      </c>
    </row>
    <row r="27" spans="1:21" s="19" customFormat="1" ht="15" customHeight="1" x14ac:dyDescent="0.2">
      <c r="A27" s="18" t="s">
        <v>15</v>
      </c>
      <c r="B27" s="65" t="s">
        <v>38</v>
      </c>
      <c r="C27" s="68">
        <v>415</v>
      </c>
      <c r="D27" s="67">
        <v>1</v>
      </c>
      <c r="E27" s="56">
        <v>0.24099999999999999</v>
      </c>
      <c r="F27" s="57">
        <v>2</v>
      </c>
      <c r="G27" s="56">
        <v>0.48193000000000003</v>
      </c>
      <c r="H27" s="57">
        <v>7</v>
      </c>
      <c r="I27" s="56">
        <v>1.6867000000000001</v>
      </c>
      <c r="J27" s="57">
        <v>24</v>
      </c>
      <c r="K27" s="56">
        <v>5.7830000000000004</v>
      </c>
      <c r="L27" s="58">
        <v>378</v>
      </c>
      <c r="M27" s="56">
        <v>91.084299999999999</v>
      </c>
      <c r="N27" s="57">
        <v>0</v>
      </c>
      <c r="O27" s="56">
        <v>0</v>
      </c>
      <c r="P27" s="66">
        <v>3</v>
      </c>
      <c r="Q27" s="60">
        <v>0.72289999999999999</v>
      </c>
      <c r="R27" s="67">
        <v>9</v>
      </c>
      <c r="S27" s="60">
        <v>2.1686999999999999</v>
      </c>
      <c r="T27" s="63">
        <v>589</v>
      </c>
      <c r="U27" s="64">
        <v>100</v>
      </c>
    </row>
    <row r="28" spans="1:21" s="19" customFormat="1" ht="15" customHeight="1" x14ac:dyDescent="0.2">
      <c r="A28" s="18" t="s">
        <v>15</v>
      </c>
      <c r="B28" s="20" t="s">
        <v>37</v>
      </c>
      <c r="C28" s="33">
        <v>408</v>
      </c>
      <c r="D28" s="31">
        <v>0</v>
      </c>
      <c r="E28" s="23">
        <v>0</v>
      </c>
      <c r="F28" s="24">
        <v>7</v>
      </c>
      <c r="G28" s="23">
        <v>1.7156899999999999</v>
      </c>
      <c r="H28" s="24">
        <v>28</v>
      </c>
      <c r="I28" s="23">
        <v>6.8627000000000002</v>
      </c>
      <c r="J28" s="24">
        <v>136</v>
      </c>
      <c r="K28" s="23">
        <v>33.332999999999998</v>
      </c>
      <c r="L28" s="30">
        <v>214</v>
      </c>
      <c r="M28" s="23">
        <v>52.451000000000001</v>
      </c>
      <c r="N28" s="24">
        <v>0</v>
      </c>
      <c r="O28" s="23">
        <v>0</v>
      </c>
      <c r="P28" s="25">
        <v>23</v>
      </c>
      <c r="Q28" s="26">
        <v>5.6372999999999998</v>
      </c>
      <c r="R28" s="22">
        <v>12</v>
      </c>
      <c r="S28" s="26">
        <v>2.9411999999999998</v>
      </c>
      <c r="T28" s="28">
        <v>1434</v>
      </c>
      <c r="U28" s="29">
        <v>85.774000000000001</v>
      </c>
    </row>
    <row r="29" spans="1:21" s="19" customFormat="1" ht="15" customHeight="1" x14ac:dyDescent="0.2">
      <c r="A29" s="18" t="s">
        <v>15</v>
      </c>
      <c r="B29" s="65" t="s">
        <v>36</v>
      </c>
      <c r="C29" s="54">
        <v>56</v>
      </c>
      <c r="D29" s="55">
        <v>0</v>
      </c>
      <c r="E29" s="56">
        <v>0</v>
      </c>
      <c r="F29" s="57">
        <v>0</v>
      </c>
      <c r="G29" s="56">
        <v>0</v>
      </c>
      <c r="H29" s="58">
        <v>12</v>
      </c>
      <c r="I29" s="56">
        <v>21.428599999999999</v>
      </c>
      <c r="J29" s="57">
        <v>14</v>
      </c>
      <c r="K29" s="56">
        <v>25</v>
      </c>
      <c r="L29" s="58">
        <v>26</v>
      </c>
      <c r="M29" s="56">
        <v>46.428600000000003</v>
      </c>
      <c r="N29" s="57">
        <v>0</v>
      </c>
      <c r="O29" s="56">
        <v>0</v>
      </c>
      <c r="P29" s="66">
        <v>4</v>
      </c>
      <c r="Q29" s="60">
        <v>7.1429</v>
      </c>
      <c r="R29" s="55">
        <v>1</v>
      </c>
      <c r="S29" s="60">
        <v>1.7857000000000001</v>
      </c>
      <c r="T29" s="63">
        <v>1873</v>
      </c>
      <c r="U29" s="64">
        <v>100</v>
      </c>
    </row>
    <row r="30" spans="1:21" s="19" customFormat="1" ht="15" customHeight="1" x14ac:dyDescent="0.2">
      <c r="A30" s="18" t="s">
        <v>15</v>
      </c>
      <c r="B30" s="20" t="s">
        <v>39</v>
      </c>
      <c r="C30" s="21">
        <v>1001</v>
      </c>
      <c r="D30" s="31">
        <v>14</v>
      </c>
      <c r="E30" s="23">
        <v>1.3986000000000001</v>
      </c>
      <c r="F30" s="30">
        <v>7</v>
      </c>
      <c r="G30" s="23">
        <v>0.69930000000000003</v>
      </c>
      <c r="H30" s="24">
        <v>27</v>
      </c>
      <c r="I30" s="23">
        <v>2.6972999999999998</v>
      </c>
      <c r="J30" s="24">
        <v>116</v>
      </c>
      <c r="K30" s="23">
        <v>11.587999999999999</v>
      </c>
      <c r="L30" s="24">
        <v>812</v>
      </c>
      <c r="M30" s="23">
        <v>81.118899999999996</v>
      </c>
      <c r="N30" s="24">
        <v>0</v>
      </c>
      <c r="O30" s="23">
        <v>0</v>
      </c>
      <c r="P30" s="25">
        <v>25</v>
      </c>
      <c r="Q30" s="26">
        <v>2.4975000000000001</v>
      </c>
      <c r="R30" s="22">
        <v>3</v>
      </c>
      <c r="S30" s="26">
        <v>0.29970000000000002</v>
      </c>
      <c r="T30" s="28">
        <v>3616</v>
      </c>
      <c r="U30" s="29">
        <v>99.971999999999994</v>
      </c>
    </row>
    <row r="31" spans="1:21" s="19" customFormat="1" ht="15" customHeight="1" x14ac:dyDescent="0.2">
      <c r="A31" s="18" t="s">
        <v>15</v>
      </c>
      <c r="B31" s="65" t="s">
        <v>40</v>
      </c>
      <c r="C31" s="68">
        <v>522</v>
      </c>
      <c r="D31" s="55">
        <v>12</v>
      </c>
      <c r="E31" s="56">
        <v>2.2989000000000002</v>
      </c>
      <c r="F31" s="58">
        <v>4</v>
      </c>
      <c r="G31" s="56">
        <v>0.76627999999999996</v>
      </c>
      <c r="H31" s="57">
        <v>31</v>
      </c>
      <c r="I31" s="56">
        <v>5.9386999999999999</v>
      </c>
      <c r="J31" s="58">
        <v>99</v>
      </c>
      <c r="K31" s="56">
        <v>18.966000000000001</v>
      </c>
      <c r="L31" s="57">
        <v>352</v>
      </c>
      <c r="M31" s="56">
        <v>67.433000000000007</v>
      </c>
      <c r="N31" s="57">
        <v>0</v>
      </c>
      <c r="O31" s="56">
        <v>0</v>
      </c>
      <c r="P31" s="59">
        <v>24</v>
      </c>
      <c r="Q31" s="60">
        <v>4.5976999999999997</v>
      </c>
      <c r="R31" s="55">
        <v>7</v>
      </c>
      <c r="S31" s="60">
        <v>1.341</v>
      </c>
      <c r="T31" s="63">
        <v>2170</v>
      </c>
      <c r="U31" s="64">
        <v>99.953999999999994</v>
      </c>
    </row>
    <row r="32" spans="1:21" s="19" customFormat="1" ht="15" customHeight="1" x14ac:dyDescent="0.2">
      <c r="A32" s="18" t="s">
        <v>15</v>
      </c>
      <c r="B32" s="20" t="s">
        <v>42</v>
      </c>
      <c r="C32" s="21">
        <v>98</v>
      </c>
      <c r="D32" s="22">
        <v>0</v>
      </c>
      <c r="E32" s="23">
        <v>0</v>
      </c>
      <c r="F32" s="24">
        <v>0</v>
      </c>
      <c r="G32" s="23">
        <v>0</v>
      </c>
      <c r="H32" s="24">
        <v>2</v>
      </c>
      <c r="I32" s="23">
        <v>2.0407999999999999</v>
      </c>
      <c r="J32" s="24">
        <v>56</v>
      </c>
      <c r="K32" s="23">
        <v>57.143000000000001</v>
      </c>
      <c r="L32" s="30">
        <v>38</v>
      </c>
      <c r="M32" s="23">
        <v>38.775500000000001</v>
      </c>
      <c r="N32" s="30">
        <v>0</v>
      </c>
      <c r="O32" s="23">
        <v>0</v>
      </c>
      <c r="P32" s="32">
        <v>2</v>
      </c>
      <c r="Q32" s="26">
        <v>2.0407999999999999</v>
      </c>
      <c r="R32" s="31">
        <v>0</v>
      </c>
      <c r="S32" s="26">
        <v>0</v>
      </c>
      <c r="T32" s="28">
        <v>978</v>
      </c>
      <c r="U32" s="29">
        <v>100</v>
      </c>
    </row>
    <row r="33" spans="1:21" s="19" customFormat="1" ht="15" customHeight="1" x14ac:dyDescent="0.2">
      <c r="A33" s="18" t="s">
        <v>15</v>
      </c>
      <c r="B33" s="65" t="s">
        <v>41</v>
      </c>
      <c r="C33" s="54">
        <v>343</v>
      </c>
      <c r="D33" s="67">
        <v>1</v>
      </c>
      <c r="E33" s="56">
        <v>0.29149999999999998</v>
      </c>
      <c r="F33" s="57">
        <v>0</v>
      </c>
      <c r="G33" s="56">
        <v>0</v>
      </c>
      <c r="H33" s="58">
        <v>3</v>
      </c>
      <c r="I33" s="56">
        <v>0.87460000000000004</v>
      </c>
      <c r="J33" s="57">
        <v>145</v>
      </c>
      <c r="K33" s="56">
        <v>42.274000000000001</v>
      </c>
      <c r="L33" s="57">
        <v>187</v>
      </c>
      <c r="M33" s="56">
        <v>54.518999999999998</v>
      </c>
      <c r="N33" s="58">
        <v>0</v>
      </c>
      <c r="O33" s="56">
        <v>0</v>
      </c>
      <c r="P33" s="66">
        <v>7</v>
      </c>
      <c r="Q33" s="60">
        <v>2.0407999999999999</v>
      </c>
      <c r="R33" s="67">
        <v>0</v>
      </c>
      <c r="S33" s="60">
        <v>0</v>
      </c>
      <c r="T33" s="63">
        <v>2372</v>
      </c>
      <c r="U33" s="64">
        <v>100</v>
      </c>
    </row>
    <row r="34" spans="1:21" s="19" customFormat="1" ht="15" customHeight="1" x14ac:dyDescent="0.2">
      <c r="A34" s="18" t="s">
        <v>15</v>
      </c>
      <c r="B34" s="20" t="s">
        <v>43</v>
      </c>
      <c r="C34" s="33">
        <v>75</v>
      </c>
      <c r="D34" s="22">
        <v>18</v>
      </c>
      <c r="E34" s="23">
        <v>24</v>
      </c>
      <c r="F34" s="24">
        <v>0</v>
      </c>
      <c r="G34" s="23">
        <v>0</v>
      </c>
      <c r="H34" s="30">
        <v>1</v>
      </c>
      <c r="I34" s="23">
        <v>1.3332999999999999</v>
      </c>
      <c r="J34" s="24">
        <v>0</v>
      </c>
      <c r="K34" s="23">
        <v>0</v>
      </c>
      <c r="L34" s="30">
        <v>56</v>
      </c>
      <c r="M34" s="23">
        <v>74.666700000000006</v>
      </c>
      <c r="N34" s="30">
        <v>0</v>
      </c>
      <c r="O34" s="23">
        <v>0</v>
      </c>
      <c r="P34" s="25">
        <v>0</v>
      </c>
      <c r="Q34" s="26">
        <v>0</v>
      </c>
      <c r="R34" s="31">
        <v>2</v>
      </c>
      <c r="S34" s="26">
        <v>2.6667000000000001</v>
      </c>
      <c r="T34" s="28">
        <v>825</v>
      </c>
      <c r="U34" s="29">
        <v>100</v>
      </c>
    </row>
    <row r="35" spans="1:21" s="19" customFormat="1" ht="15" customHeight="1" x14ac:dyDescent="0.2">
      <c r="A35" s="18" t="s">
        <v>15</v>
      </c>
      <c r="B35" s="65" t="s">
        <v>46</v>
      </c>
      <c r="C35" s="68">
        <v>407</v>
      </c>
      <c r="D35" s="67">
        <v>4</v>
      </c>
      <c r="E35" s="56">
        <v>0.98280000000000001</v>
      </c>
      <c r="F35" s="57">
        <v>2</v>
      </c>
      <c r="G35" s="56">
        <v>0.4914</v>
      </c>
      <c r="H35" s="58">
        <v>39</v>
      </c>
      <c r="I35" s="56">
        <v>9.5823</v>
      </c>
      <c r="J35" s="57">
        <v>54</v>
      </c>
      <c r="K35" s="56">
        <v>13.268000000000001</v>
      </c>
      <c r="L35" s="58">
        <v>260</v>
      </c>
      <c r="M35" s="56">
        <v>63.882100000000001</v>
      </c>
      <c r="N35" s="57">
        <v>0</v>
      </c>
      <c r="O35" s="56">
        <v>0</v>
      </c>
      <c r="P35" s="66">
        <v>48</v>
      </c>
      <c r="Q35" s="60">
        <v>11.7936</v>
      </c>
      <c r="R35" s="67">
        <v>11</v>
      </c>
      <c r="S35" s="60">
        <v>2.7027000000000001</v>
      </c>
      <c r="T35" s="63">
        <v>1064</v>
      </c>
      <c r="U35" s="64">
        <v>100</v>
      </c>
    </row>
    <row r="36" spans="1:21" s="19" customFormat="1" ht="15" customHeight="1" x14ac:dyDescent="0.2">
      <c r="A36" s="18" t="s">
        <v>15</v>
      </c>
      <c r="B36" s="20" t="s">
        <v>50</v>
      </c>
      <c r="C36" s="33">
        <v>6</v>
      </c>
      <c r="D36" s="31">
        <v>2</v>
      </c>
      <c r="E36" s="23">
        <v>33.333300000000001</v>
      </c>
      <c r="F36" s="24">
        <v>0</v>
      </c>
      <c r="G36" s="23">
        <v>0</v>
      </c>
      <c r="H36" s="24">
        <v>2</v>
      </c>
      <c r="I36" s="23">
        <v>33.333300000000001</v>
      </c>
      <c r="J36" s="30">
        <v>0</v>
      </c>
      <c r="K36" s="23">
        <v>0</v>
      </c>
      <c r="L36" s="30">
        <v>2</v>
      </c>
      <c r="M36" s="23">
        <v>33.333300000000001</v>
      </c>
      <c r="N36" s="24">
        <v>0</v>
      </c>
      <c r="O36" s="23">
        <v>0</v>
      </c>
      <c r="P36" s="32">
        <v>0</v>
      </c>
      <c r="Q36" s="26">
        <v>0</v>
      </c>
      <c r="R36" s="31">
        <v>0</v>
      </c>
      <c r="S36" s="26">
        <v>0</v>
      </c>
      <c r="T36" s="28">
        <v>658</v>
      </c>
      <c r="U36" s="29">
        <v>100</v>
      </c>
    </row>
    <row r="37" spans="1:21" s="19" customFormat="1" ht="15" customHeight="1" x14ac:dyDescent="0.2">
      <c r="A37" s="18" t="s">
        <v>15</v>
      </c>
      <c r="B37" s="65" t="s">
        <v>47</v>
      </c>
      <c r="C37" s="54">
        <v>62</v>
      </c>
      <c r="D37" s="55">
        <v>0</v>
      </c>
      <c r="E37" s="56">
        <v>0</v>
      </c>
      <c r="F37" s="57">
        <v>0</v>
      </c>
      <c r="G37" s="56">
        <v>0</v>
      </c>
      <c r="H37" s="57">
        <v>1</v>
      </c>
      <c r="I37" s="56">
        <v>1.6129</v>
      </c>
      <c r="J37" s="57">
        <v>0</v>
      </c>
      <c r="K37" s="56">
        <v>0</v>
      </c>
      <c r="L37" s="57">
        <v>60</v>
      </c>
      <c r="M37" s="56">
        <v>96.774199999999993</v>
      </c>
      <c r="N37" s="58">
        <v>0</v>
      </c>
      <c r="O37" s="56">
        <v>0</v>
      </c>
      <c r="P37" s="66">
        <v>1</v>
      </c>
      <c r="Q37" s="60">
        <v>1.6129</v>
      </c>
      <c r="R37" s="67">
        <v>0</v>
      </c>
      <c r="S37" s="60">
        <v>0</v>
      </c>
      <c r="T37" s="63">
        <v>483</v>
      </c>
      <c r="U37" s="64">
        <v>100</v>
      </c>
    </row>
    <row r="38" spans="1:21" s="19" customFormat="1" ht="15" customHeight="1" x14ac:dyDescent="0.2">
      <c r="A38" s="18" t="s">
        <v>15</v>
      </c>
      <c r="B38" s="20" t="s">
        <v>48</v>
      </c>
      <c r="C38" s="21">
        <v>161</v>
      </c>
      <c r="D38" s="22">
        <v>0</v>
      </c>
      <c r="E38" s="23">
        <v>0</v>
      </c>
      <c r="F38" s="24">
        <v>9</v>
      </c>
      <c r="G38" s="23">
        <v>5.5900600000000003</v>
      </c>
      <c r="H38" s="24">
        <v>39</v>
      </c>
      <c r="I38" s="23">
        <v>24.223600000000001</v>
      </c>
      <c r="J38" s="24">
        <v>68</v>
      </c>
      <c r="K38" s="23">
        <v>42.235999999999997</v>
      </c>
      <c r="L38" s="24">
        <v>44</v>
      </c>
      <c r="M38" s="23">
        <v>27.3292</v>
      </c>
      <c r="N38" s="24">
        <v>0</v>
      </c>
      <c r="O38" s="23">
        <v>0</v>
      </c>
      <c r="P38" s="25">
        <v>1</v>
      </c>
      <c r="Q38" s="26">
        <v>0.62109999999999999</v>
      </c>
      <c r="R38" s="31">
        <v>0</v>
      </c>
      <c r="S38" s="26">
        <v>0</v>
      </c>
      <c r="T38" s="28">
        <v>2577</v>
      </c>
      <c r="U38" s="29">
        <v>100</v>
      </c>
    </row>
    <row r="39" spans="1:21" s="19" customFormat="1" ht="15" customHeight="1" x14ac:dyDescent="0.2">
      <c r="A39" s="18" t="s">
        <v>15</v>
      </c>
      <c r="B39" s="65" t="s">
        <v>49</v>
      </c>
      <c r="C39" s="54">
        <v>25</v>
      </c>
      <c r="D39" s="67">
        <v>2</v>
      </c>
      <c r="E39" s="56">
        <v>8</v>
      </c>
      <c r="F39" s="57">
        <v>0</v>
      </c>
      <c r="G39" s="56">
        <v>0</v>
      </c>
      <c r="H39" s="58">
        <v>7</v>
      </c>
      <c r="I39" s="56">
        <v>28</v>
      </c>
      <c r="J39" s="57">
        <v>2</v>
      </c>
      <c r="K39" s="56">
        <v>8</v>
      </c>
      <c r="L39" s="58">
        <v>13</v>
      </c>
      <c r="M39" s="56">
        <v>52</v>
      </c>
      <c r="N39" s="57">
        <v>0</v>
      </c>
      <c r="O39" s="56">
        <v>0</v>
      </c>
      <c r="P39" s="66">
        <v>1</v>
      </c>
      <c r="Q39" s="60">
        <v>4</v>
      </c>
      <c r="R39" s="55">
        <v>2</v>
      </c>
      <c r="S39" s="60">
        <v>8</v>
      </c>
      <c r="T39" s="63">
        <v>880</v>
      </c>
      <c r="U39" s="64">
        <v>100</v>
      </c>
    </row>
    <row r="40" spans="1:21" s="19" customFormat="1" ht="15" customHeight="1" x14ac:dyDescent="0.2">
      <c r="A40" s="18" t="s">
        <v>15</v>
      </c>
      <c r="B40" s="20" t="s">
        <v>51</v>
      </c>
      <c r="C40" s="33">
        <v>371</v>
      </c>
      <c r="D40" s="22">
        <v>0</v>
      </c>
      <c r="E40" s="23">
        <v>0</v>
      </c>
      <c r="F40" s="24">
        <v>5</v>
      </c>
      <c r="G40" s="23">
        <v>1.34771</v>
      </c>
      <c r="H40" s="24">
        <v>32</v>
      </c>
      <c r="I40" s="23">
        <v>8.6252999999999993</v>
      </c>
      <c r="J40" s="30">
        <v>71</v>
      </c>
      <c r="K40" s="23">
        <v>19.137</v>
      </c>
      <c r="L40" s="30">
        <v>251</v>
      </c>
      <c r="M40" s="23">
        <v>67.655000000000001</v>
      </c>
      <c r="N40" s="24">
        <v>0</v>
      </c>
      <c r="O40" s="23">
        <v>0</v>
      </c>
      <c r="P40" s="25">
        <v>12</v>
      </c>
      <c r="Q40" s="26">
        <v>3.2345000000000002</v>
      </c>
      <c r="R40" s="31">
        <v>11</v>
      </c>
      <c r="S40" s="26">
        <v>2.9649999999999999</v>
      </c>
      <c r="T40" s="28">
        <v>4916</v>
      </c>
      <c r="U40" s="29">
        <v>100</v>
      </c>
    </row>
    <row r="41" spans="1:21" s="19" customFormat="1" ht="15" customHeight="1" x14ac:dyDescent="0.2">
      <c r="A41" s="18" t="s">
        <v>15</v>
      </c>
      <c r="B41" s="65" t="s">
        <v>44</v>
      </c>
      <c r="C41" s="54">
        <v>168</v>
      </c>
      <c r="D41" s="67">
        <v>86</v>
      </c>
      <c r="E41" s="56">
        <v>51.1905</v>
      </c>
      <c r="F41" s="57">
        <v>0</v>
      </c>
      <c r="G41" s="56">
        <v>0</v>
      </c>
      <c r="H41" s="57">
        <v>1</v>
      </c>
      <c r="I41" s="56">
        <v>0.59519999999999995</v>
      </c>
      <c r="J41" s="57">
        <v>32</v>
      </c>
      <c r="K41" s="56">
        <v>19.047999999999998</v>
      </c>
      <c r="L41" s="58">
        <v>46</v>
      </c>
      <c r="M41" s="56">
        <v>27.381</v>
      </c>
      <c r="N41" s="58">
        <v>0</v>
      </c>
      <c r="O41" s="56">
        <v>0</v>
      </c>
      <c r="P41" s="59">
        <v>3</v>
      </c>
      <c r="Q41" s="60">
        <v>1.7857000000000001</v>
      </c>
      <c r="R41" s="55">
        <v>0</v>
      </c>
      <c r="S41" s="60">
        <v>0</v>
      </c>
      <c r="T41" s="63">
        <v>2618</v>
      </c>
      <c r="U41" s="64">
        <v>100</v>
      </c>
    </row>
    <row r="42" spans="1:21" s="19" customFormat="1" ht="15" customHeight="1" x14ac:dyDescent="0.2">
      <c r="A42" s="18" t="s">
        <v>15</v>
      </c>
      <c r="B42" s="20" t="s">
        <v>45</v>
      </c>
      <c r="C42" s="33">
        <v>70</v>
      </c>
      <c r="D42" s="22">
        <v>4</v>
      </c>
      <c r="E42" s="23">
        <v>5.7142999999999997</v>
      </c>
      <c r="F42" s="24">
        <v>0</v>
      </c>
      <c r="G42" s="23">
        <v>0</v>
      </c>
      <c r="H42" s="24">
        <v>1</v>
      </c>
      <c r="I42" s="23">
        <v>1.4286000000000001</v>
      </c>
      <c r="J42" s="30">
        <v>3</v>
      </c>
      <c r="K42" s="23">
        <v>4.2859999999999996</v>
      </c>
      <c r="L42" s="30">
        <v>62</v>
      </c>
      <c r="M42" s="23">
        <v>88.571399999999997</v>
      </c>
      <c r="N42" s="30">
        <v>0</v>
      </c>
      <c r="O42" s="23">
        <v>0</v>
      </c>
      <c r="P42" s="25">
        <v>0</v>
      </c>
      <c r="Q42" s="26">
        <v>0</v>
      </c>
      <c r="R42" s="31">
        <v>0</v>
      </c>
      <c r="S42" s="26">
        <v>0</v>
      </c>
      <c r="T42" s="28">
        <v>481</v>
      </c>
      <c r="U42" s="29">
        <v>100</v>
      </c>
    </row>
    <row r="43" spans="1:21" s="19" customFormat="1" ht="15" customHeight="1" x14ac:dyDescent="0.2">
      <c r="A43" s="18" t="s">
        <v>15</v>
      </c>
      <c r="B43" s="65" t="s">
        <v>52</v>
      </c>
      <c r="C43" s="54">
        <v>690</v>
      </c>
      <c r="D43" s="55">
        <v>1</v>
      </c>
      <c r="E43" s="56">
        <v>0.1449</v>
      </c>
      <c r="F43" s="57">
        <v>4</v>
      </c>
      <c r="G43" s="56">
        <v>0.57970999999999995</v>
      </c>
      <c r="H43" s="58">
        <v>17</v>
      </c>
      <c r="I43" s="56">
        <v>2.4638</v>
      </c>
      <c r="J43" s="57">
        <v>269</v>
      </c>
      <c r="K43" s="56">
        <v>38.985999999999997</v>
      </c>
      <c r="L43" s="57">
        <v>364</v>
      </c>
      <c r="M43" s="56">
        <v>52.753599999999999</v>
      </c>
      <c r="N43" s="57">
        <v>0</v>
      </c>
      <c r="O43" s="56">
        <v>0</v>
      </c>
      <c r="P43" s="59">
        <v>35</v>
      </c>
      <c r="Q43" s="60">
        <v>5.0724999999999998</v>
      </c>
      <c r="R43" s="67">
        <v>9</v>
      </c>
      <c r="S43" s="60">
        <v>1.3043</v>
      </c>
      <c r="T43" s="63">
        <v>3631</v>
      </c>
      <c r="U43" s="64">
        <v>100</v>
      </c>
    </row>
    <row r="44" spans="1:21" s="19" customFormat="1" ht="15" customHeight="1" x14ac:dyDescent="0.2">
      <c r="A44" s="18" t="s">
        <v>15</v>
      </c>
      <c r="B44" s="20" t="s">
        <v>53</v>
      </c>
      <c r="C44" s="21">
        <v>103</v>
      </c>
      <c r="D44" s="22">
        <v>14</v>
      </c>
      <c r="E44" s="23">
        <v>13.5922</v>
      </c>
      <c r="F44" s="30">
        <v>0</v>
      </c>
      <c r="G44" s="23">
        <v>0</v>
      </c>
      <c r="H44" s="24">
        <v>7</v>
      </c>
      <c r="I44" s="23">
        <v>6.7961</v>
      </c>
      <c r="J44" s="24">
        <v>22</v>
      </c>
      <c r="K44" s="23">
        <v>21.359000000000002</v>
      </c>
      <c r="L44" s="24">
        <v>57</v>
      </c>
      <c r="M44" s="23">
        <v>55.339799999999997</v>
      </c>
      <c r="N44" s="30">
        <v>0</v>
      </c>
      <c r="O44" s="23">
        <v>0</v>
      </c>
      <c r="P44" s="32">
        <v>3</v>
      </c>
      <c r="Q44" s="26">
        <v>2.9125999999999999</v>
      </c>
      <c r="R44" s="31">
        <v>3</v>
      </c>
      <c r="S44" s="26">
        <v>2.9125999999999999</v>
      </c>
      <c r="T44" s="28">
        <v>1815</v>
      </c>
      <c r="U44" s="29">
        <v>100</v>
      </c>
    </row>
    <row r="45" spans="1:21" s="19" customFormat="1" ht="15" customHeight="1" x14ac:dyDescent="0.2">
      <c r="A45" s="18" t="s">
        <v>15</v>
      </c>
      <c r="B45" s="65" t="s">
        <v>54</v>
      </c>
      <c r="C45" s="54">
        <v>285</v>
      </c>
      <c r="D45" s="67">
        <v>4</v>
      </c>
      <c r="E45" s="56">
        <v>1.4035</v>
      </c>
      <c r="F45" s="57">
        <v>6</v>
      </c>
      <c r="G45" s="56">
        <v>2.1052599999999999</v>
      </c>
      <c r="H45" s="58">
        <v>37</v>
      </c>
      <c r="I45" s="56">
        <v>12.9825</v>
      </c>
      <c r="J45" s="57">
        <v>18</v>
      </c>
      <c r="K45" s="56">
        <v>6.3159999999999998</v>
      </c>
      <c r="L45" s="58">
        <v>196</v>
      </c>
      <c r="M45" s="56">
        <v>68.771900000000002</v>
      </c>
      <c r="N45" s="57">
        <v>0</v>
      </c>
      <c r="O45" s="56">
        <v>0</v>
      </c>
      <c r="P45" s="59">
        <v>24</v>
      </c>
      <c r="Q45" s="60">
        <v>8.4210999999999991</v>
      </c>
      <c r="R45" s="55">
        <v>8</v>
      </c>
      <c r="S45" s="60">
        <v>2.8069999999999999</v>
      </c>
      <c r="T45" s="63">
        <v>1283</v>
      </c>
      <c r="U45" s="64">
        <v>100</v>
      </c>
    </row>
    <row r="46" spans="1:21" s="19" customFormat="1" ht="15" customHeight="1" x14ac:dyDescent="0.2">
      <c r="A46" s="18" t="s">
        <v>15</v>
      </c>
      <c r="B46" s="20" t="s">
        <v>55</v>
      </c>
      <c r="C46" s="21">
        <v>389</v>
      </c>
      <c r="D46" s="22">
        <v>0</v>
      </c>
      <c r="E46" s="23">
        <v>0</v>
      </c>
      <c r="F46" s="24">
        <v>0</v>
      </c>
      <c r="G46" s="23">
        <v>0</v>
      </c>
      <c r="H46" s="24">
        <v>91</v>
      </c>
      <c r="I46" s="23">
        <v>23.3933</v>
      </c>
      <c r="J46" s="24">
        <v>113</v>
      </c>
      <c r="K46" s="23">
        <v>29.048999999999999</v>
      </c>
      <c r="L46" s="30">
        <v>180</v>
      </c>
      <c r="M46" s="23">
        <v>46.272500000000001</v>
      </c>
      <c r="N46" s="30">
        <v>0</v>
      </c>
      <c r="O46" s="23">
        <v>0</v>
      </c>
      <c r="P46" s="32">
        <v>5</v>
      </c>
      <c r="Q46" s="26">
        <v>1.2853000000000001</v>
      </c>
      <c r="R46" s="22">
        <v>59</v>
      </c>
      <c r="S46" s="26">
        <v>15.1671</v>
      </c>
      <c r="T46" s="28">
        <v>3027</v>
      </c>
      <c r="U46" s="29">
        <v>92.798000000000002</v>
      </c>
    </row>
    <row r="47" spans="1:21" s="19" customFormat="1" ht="15" customHeight="1" x14ac:dyDescent="0.2">
      <c r="A47" s="18" t="s">
        <v>15</v>
      </c>
      <c r="B47" s="65" t="s">
        <v>56</v>
      </c>
      <c r="C47" s="68">
        <v>21</v>
      </c>
      <c r="D47" s="55">
        <v>1</v>
      </c>
      <c r="E47" s="56">
        <v>4.7618999999999998</v>
      </c>
      <c r="F47" s="58">
        <v>0</v>
      </c>
      <c r="G47" s="56">
        <v>0</v>
      </c>
      <c r="H47" s="58">
        <v>9</v>
      </c>
      <c r="I47" s="56">
        <v>42.857100000000003</v>
      </c>
      <c r="J47" s="58">
        <v>4</v>
      </c>
      <c r="K47" s="56">
        <v>19.047999999999998</v>
      </c>
      <c r="L47" s="58">
        <v>2</v>
      </c>
      <c r="M47" s="56">
        <v>9.5237999999999996</v>
      </c>
      <c r="N47" s="57">
        <v>0</v>
      </c>
      <c r="O47" s="56">
        <v>0</v>
      </c>
      <c r="P47" s="59">
        <v>5</v>
      </c>
      <c r="Q47" s="60">
        <v>23.8095</v>
      </c>
      <c r="R47" s="67">
        <v>3</v>
      </c>
      <c r="S47" s="60">
        <v>14.2857</v>
      </c>
      <c r="T47" s="63">
        <v>308</v>
      </c>
      <c r="U47" s="64">
        <v>100</v>
      </c>
    </row>
    <row r="48" spans="1:21" s="19" customFormat="1" ht="15" customHeight="1" x14ac:dyDescent="0.2">
      <c r="A48" s="18" t="s">
        <v>15</v>
      </c>
      <c r="B48" s="20" t="s">
        <v>57</v>
      </c>
      <c r="C48" s="21">
        <v>137</v>
      </c>
      <c r="D48" s="31">
        <v>1</v>
      </c>
      <c r="E48" s="23">
        <v>0.72989999999999999</v>
      </c>
      <c r="F48" s="24">
        <v>1</v>
      </c>
      <c r="G48" s="23">
        <v>0.72992999999999997</v>
      </c>
      <c r="H48" s="30">
        <v>3</v>
      </c>
      <c r="I48" s="23">
        <v>2.1898</v>
      </c>
      <c r="J48" s="24">
        <v>64</v>
      </c>
      <c r="K48" s="23">
        <v>46.715000000000003</v>
      </c>
      <c r="L48" s="24">
        <v>62</v>
      </c>
      <c r="M48" s="23">
        <v>45.255499999999998</v>
      </c>
      <c r="N48" s="30">
        <v>0</v>
      </c>
      <c r="O48" s="23">
        <v>0</v>
      </c>
      <c r="P48" s="32">
        <v>6</v>
      </c>
      <c r="Q48" s="26">
        <v>4.3795999999999999</v>
      </c>
      <c r="R48" s="31">
        <v>0</v>
      </c>
      <c r="S48" s="26">
        <v>0</v>
      </c>
      <c r="T48" s="28">
        <v>1236</v>
      </c>
      <c r="U48" s="29">
        <v>100</v>
      </c>
    </row>
    <row r="49" spans="1:23" s="19" customFormat="1" ht="15" customHeight="1" x14ac:dyDescent="0.2">
      <c r="A49" s="18" t="s">
        <v>15</v>
      </c>
      <c r="B49" s="65" t="s">
        <v>58</v>
      </c>
      <c r="C49" s="68">
        <v>31</v>
      </c>
      <c r="D49" s="55">
        <v>5</v>
      </c>
      <c r="E49" s="56">
        <v>16.129000000000001</v>
      </c>
      <c r="F49" s="57">
        <v>0</v>
      </c>
      <c r="G49" s="56">
        <v>0</v>
      </c>
      <c r="H49" s="57">
        <v>0</v>
      </c>
      <c r="I49" s="56">
        <v>0</v>
      </c>
      <c r="J49" s="57">
        <v>0</v>
      </c>
      <c r="K49" s="56">
        <v>0</v>
      </c>
      <c r="L49" s="58">
        <v>26</v>
      </c>
      <c r="M49" s="56">
        <v>83.870999999999995</v>
      </c>
      <c r="N49" s="58">
        <v>0</v>
      </c>
      <c r="O49" s="56">
        <v>0</v>
      </c>
      <c r="P49" s="59">
        <v>0</v>
      </c>
      <c r="Q49" s="60">
        <v>0</v>
      </c>
      <c r="R49" s="67">
        <v>0</v>
      </c>
      <c r="S49" s="60">
        <v>0</v>
      </c>
      <c r="T49" s="63">
        <v>688</v>
      </c>
      <c r="U49" s="64">
        <v>100</v>
      </c>
    </row>
    <row r="50" spans="1:23" s="19" customFormat="1" ht="15" customHeight="1" x14ac:dyDescent="0.2">
      <c r="A50" s="18" t="s">
        <v>15</v>
      </c>
      <c r="B50" s="20" t="s">
        <v>59</v>
      </c>
      <c r="C50" s="21">
        <v>317</v>
      </c>
      <c r="D50" s="22">
        <v>0</v>
      </c>
      <c r="E50" s="23">
        <v>0</v>
      </c>
      <c r="F50" s="24">
        <v>2</v>
      </c>
      <c r="G50" s="23">
        <v>0.63090999999999997</v>
      </c>
      <c r="H50" s="30">
        <v>2</v>
      </c>
      <c r="I50" s="23">
        <v>0.63090000000000002</v>
      </c>
      <c r="J50" s="24">
        <v>120</v>
      </c>
      <c r="K50" s="23">
        <v>37.854999999999997</v>
      </c>
      <c r="L50" s="24">
        <v>185</v>
      </c>
      <c r="M50" s="23">
        <v>58.3596</v>
      </c>
      <c r="N50" s="30">
        <v>0</v>
      </c>
      <c r="O50" s="23">
        <v>0</v>
      </c>
      <c r="P50" s="32">
        <v>8</v>
      </c>
      <c r="Q50" s="26">
        <v>2.5236999999999998</v>
      </c>
      <c r="R50" s="22">
        <v>2</v>
      </c>
      <c r="S50" s="26">
        <v>0.63090000000000002</v>
      </c>
      <c r="T50" s="28">
        <v>1818</v>
      </c>
      <c r="U50" s="29">
        <v>100</v>
      </c>
    </row>
    <row r="51" spans="1:23" s="19" customFormat="1" ht="15" customHeight="1" x14ac:dyDescent="0.2">
      <c r="A51" s="18" t="s">
        <v>15</v>
      </c>
      <c r="B51" s="65" t="s">
        <v>60</v>
      </c>
      <c r="C51" s="54">
        <v>134</v>
      </c>
      <c r="D51" s="55">
        <v>0</v>
      </c>
      <c r="E51" s="56">
        <v>0</v>
      </c>
      <c r="F51" s="58">
        <v>0</v>
      </c>
      <c r="G51" s="56">
        <v>0</v>
      </c>
      <c r="H51" s="57">
        <v>58</v>
      </c>
      <c r="I51" s="56">
        <v>43.2836</v>
      </c>
      <c r="J51" s="57">
        <v>22</v>
      </c>
      <c r="K51" s="56">
        <v>16.417999999999999</v>
      </c>
      <c r="L51" s="57">
        <v>49</v>
      </c>
      <c r="M51" s="56">
        <v>36.5672</v>
      </c>
      <c r="N51" s="58">
        <v>0</v>
      </c>
      <c r="O51" s="56">
        <v>0</v>
      </c>
      <c r="P51" s="59">
        <v>5</v>
      </c>
      <c r="Q51" s="60">
        <v>3.7313000000000001</v>
      </c>
      <c r="R51" s="55">
        <v>4</v>
      </c>
      <c r="S51" s="60">
        <v>2.9851000000000001</v>
      </c>
      <c r="T51" s="63">
        <v>8616</v>
      </c>
      <c r="U51" s="64">
        <v>100</v>
      </c>
    </row>
    <row r="52" spans="1:23" s="19" customFormat="1" ht="15" customHeight="1" x14ac:dyDescent="0.2">
      <c r="A52" s="18" t="s">
        <v>15</v>
      </c>
      <c r="B52" s="20" t="s">
        <v>61</v>
      </c>
      <c r="C52" s="21">
        <v>342</v>
      </c>
      <c r="D52" s="31">
        <v>2</v>
      </c>
      <c r="E52" s="23">
        <v>0.58479999999999999</v>
      </c>
      <c r="F52" s="24">
        <v>1</v>
      </c>
      <c r="G52" s="23">
        <v>0.29239999999999999</v>
      </c>
      <c r="H52" s="30">
        <v>25</v>
      </c>
      <c r="I52" s="23">
        <v>7.3098999999999998</v>
      </c>
      <c r="J52" s="30">
        <v>1</v>
      </c>
      <c r="K52" s="23">
        <v>0.29199999999999998</v>
      </c>
      <c r="L52" s="24">
        <v>309</v>
      </c>
      <c r="M52" s="23">
        <v>90.350899999999996</v>
      </c>
      <c r="N52" s="30">
        <v>0</v>
      </c>
      <c r="O52" s="23">
        <v>0</v>
      </c>
      <c r="P52" s="25">
        <v>4</v>
      </c>
      <c r="Q52" s="26">
        <v>1.1696</v>
      </c>
      <c r="R52" s="22">
        <v>9</v>
      </c>
      <c r="S52" s="26">
        <v>2.6316000000000002</v>
      </c>
      <c r="T52" s="28">
        <v>1009</v>
      </c>
      <c r="U52" s="29">
        <v>100</v>
      </c>
    </row>
    <row r="53" spans="1:23" s="19" customFormat="1" ht="15" customHeight="1" x14ac:dyDescent="0.2">
      <c r="A53" s="18" t="s">
        <v>15</v>
      </c>
      <c r="B53" s="65" t="s">
        <v>62</v>
      </c>
      <c r="C53" s="68">
        <v>102</v>
      </c>
      <c r="D53" s="67">
        <v>2</v>
      </c>
      <c r="E53" s="56">
        <v>1.9608000000000001</v>
      </c>
      <c r="F53" s="57">
        <v>0</v>
      </c>
      <c r="G53" s="56">
        <v>0</v>
      </c>
      <c r="H53" s="58">
        <v>0</v>
      </c>
      <c r="I53" s="56">
        <v>0</v>
      </c>
      <c r="J53" s="57">
        <v>2</v>
      </c>
      <c r="K53" s="56">
        <v>1.9610000000000001</v>
      </c>
      <c r="L53" s="58">
        <v>96</v>
      </c>
      <c r="M53" s="56">
        <v>94.117599999999996</v>
      </c>
      <c r="N53" s="58">
        <v>0</v>
      </c>
      <c r="O53" s="56">
        <v>0</v>
      </c>
      <c r="P53" s="59">
        <v>2</v>
      </c>
      <c r="Q53" s="60">
        <v>1.9608000000000001</v>
      </c>
      <c r="R53" s="67">
        <v>1</v>
      </c>
      <c r="S53" s="60">
        <v>0.98040000000000005</v>
      </c>
      <c r="T53" s="63">
        <v>306</v>
      </c>
      <c r="U53" s="64">
        <v>100</v>
      </c>
    </row>
    <row r="54" spans="1:23" s="19" customFormat="1" ht="15" customHeight="1" x14ac:dyDescent="0.2">
      <c r="A54" s="18" t="s">
        <v>15</v>
      </c>
      <c r="B54" s="20" t="s">
        <v>63</v>
      </c>
      <c r="C54" s="21">
        <v>386</v>
      </c>
      <c r="D54" s="31">
        <v>1</v>
      </c>
      <c r="E54" s="23">
        <v>0.2591</v>
      </c>
      <c r="F54" s="24">
        <v>1</v>
      </c>
      <c r="G54" s="34">
        <v>0.25907000000000002</v>
      </c>
      <c r="H54" s="30">
        <v>15</v>
      </c>
      <c r="I54" s="34">
        <v>3.8860000000000001</v>
      </c>
      <c r="J54" s="24">
        <v>193</v>
      </c>
      <c r="K54" s="23">
        <v>50</v>
      </c>
      <c r="L54" s="24">
        <v>153</v>
      </c>
      <c r="M54" s="23">
        <v>39.637300000000003</v>
      </c>
      <c r="N54" s="24">
        <v>0</v>
      </c>
      <c r="O54" s="23">
        <v>0</v>
      </c>
      <c r="P54" s="32">
        <v>23</v>
      </c>
      <c r="Q54" s="26">
        <v>5.9584999999999999</v>
      </c>
      <c r="R54" s="22">
        <v>9</v>
      </c>
      <c r="S54" s="26">
        <v>2.3315999999999999</v>
      </c>
      <c r="T54" s="28">
        <v>1971</v>
      </c>
      <c r="U54" s="29">
        <v>100</v>
      </c>
    </row>
    <row r="55" spans="1:23" s="19" customFormat="1" ht="15" customHeight="1" x14ac:dyDescent="0.2">
      <c r="A55" s="18" t="s">
        <v>15</v>
      </c>
      <c r="B55" s="65" t="s">
        <v>64</v>
      </c>
      <c r="C55" s="54">
        <v>965</v>
      </c>
      <c r="D55" s="55">
        <v>14</v>
      </c>
      <c r="E55" s="56">
        <v>1.4508000000000001</v>
      </c>
      <c r="F55" s="57">
        <v>17</v>
      </c>
      <c r="G55" s="56">
        <v>1.76166</v>
      </c>
      <c r="H55" s="58">
        <v>145</v>
      </c>
      <c r="I55" s="56">
        <v>15.0259</v>
      </c>
      <c r="J55" s="58">
        <v>59</v>
      </c>
      <c r="K55" s="56">
        <v>6.1139999999999999</v>
      </c>
      <c r="L55" s="57">
        <v>621</v>
      </c>
      <c r="M55" s="56">
        <v>64.3523</v>
      </c>
      <c r="N55" s="57">
        <v>6</v>
      </c>
      <c r="O55" s="56">
        <v>0.62175999999999998</v>
      </c>
      <c r="P55" s="66">
        <v>103</v>
      </c>
      <c r="Q55" s="60">
        <v>10.6736</v>
      </c>
      <c r="R55" s="55">
        <v>36</v>
      </c>
      <c r="S55" s="60">
        <v>3.7305999999999999</v>
      </c>
      <c r="T55" s="63">
        <v>2305</v>
      </c>
      <c r="U55" s="64">
        <v>100</v>
      </c>
    </row>
    <row r="56" spans="1:23" s="19" customFormat="1" ht="15" customHeight="1" x14ac:dyDescent="0.2">
      <c r="A56" s="18" t="s">
        <v>15</v>
      </c>
      <c r="B56" s="20" t="s">
        <v>65</v>
      </c>
      <c r="C56" s="21">
        <v>27</v>
      </c>
      <c r="D56" s="22">
        <v>0</v>
      </c>
      <c r="E56" s="23">
        <v>0</v>
      </c>
      <c r="F56" s="24">
        <v>0</v>
      </c>
      <c r="G56" s="23">
        <v>0</v>
      </c>
      <c r="H56" s="24">
        <v>1</v>
      </c>
      <c r="I56" s="23">
        <v>3.7037</v>
      </c>
      <c r="J56" s="30">
        <v>3</v>
      </c>
      <c r="K56" s="23">
        <v>11.111000000000001</v>
      </c>
      <c r="L56" s="24">
        <v>18</v>
      </c>
      <c r="M56" s="23">
        <v>66.666700000000006</v>
      </c>
      <c r="N56" s="30">
        <v>0</v>
      </c>
      <c r="O56" s="23">
        <v>0</v>
      </c>
      <c r="P56" s="25">
        <v>5</v>
      </c>
      <c r="Q56" s="26">
        <v>18.5185</v>
      </c>
      <c r="R56" s="31">
        <v>0</v>
      </c>
      <c r="S56" s="26">
        <v>0</v>
      </c>
      <c r="T56" s="28">
        <v>720</v>
      </c>
      <c r="U56" s="29">
        <v>100</v>
      </c>
    </row>
    <row r="57" spans="1:23" s="19" customFormat="1" ht="15" customHeight="1" x14ac:dyDescent="0.2">
      <c r="A57" s="18" t="s">
        <v>15</v>
      </c>
      <c r="B57" s="65" t="s">
        <v>66</v>
      </c>
      <c r="C57" s="54">
        <v>1502</v>
      </c>
      <c r="D57" s="55">
        <v>20</v>
      </c>
      <c r="E57" s="56">
        <v>1.3315999999999999</v>
      </c>
      <c r="F57" s="58">
        <v>19</v>
      </c>
      <c r="G57" s="56">
        <v>1.26498</v>
      </c>
      <c r="H57" s="57">
        <v>112</v>
      </c>
      <c r="I57" s="56">
        <v>7.4566999999999997</v>
      </c>
      <c r="J57" s="57">
        <v>229</v>
      </c>
      <c r="K57" s="56">
        <v>15.246</v>
      </c>
      <c r="L57" s="57">
        <v>1032</v>
      </c>
      <c r="M57" s="56">
        <v>68.708399999999997</v>
      </c>
      <c r="N57" s="57">
        <v>1</v>
      </c>
      <c r="O57" s="56">
        <v>6.658E-2</v>
      </c>
      <c r="P57" s="66">
        <v>89</v>
      </c>
      <c r="Q57" s="60">
        <v>5.9253999999999998</v>
      </c>
      <c r="R57" s="67">
        <v>49</v>
      </c>
      <c r="S57" s="60">
        <v>3.2623000000000002</v>
      </c>
      <c r="T57" s="63">
        <v>2232</v>
      </c>
      <c r="U57" s="64">
        <v>100</v>
      </c>
    </row>
    <row r="58" spans="1:23" s="19" customFormat="1" ht="15" customHeight="1" thickBot="1" x14ac:dyDescent="0.25">
      <c r="A58" s="18" t="s">
        <v>15</v>
      </c>
      <c r="B58" s="35" t="s">
        <v>67</v>
      </c>
      <c r="C58" s="69">
        <v>74</v>
      </c>
      <c r="D58" s="70">
        <v>4</v>
      </c>
      <c r="E58" s="37">
        <v>5.4054000000000002</v>
      </c>
      <c r="F58" s="38">
        <v>0</v>
      </c>
      <c r="G58" s="37">
        <v>0</v>
      </c>
      <c r="H58" s="39">
        <v>2</v>
      </c>
      <c r="I58" s="37">
        <v>2.7027000000000001</v>
      </c>
      <c r="J58" s="38">
        <v>1</v>
      </c>
      <c r="K58" s="37">
        <v>1.351</v>
      </c>
      <c r="L58" s="38">
        <v>66</v>
      </c>
      <c r="M58" s="37">
        <v>89.1892</v>
      </c>
      <c r="N58" s="38">
        <v>0</v>
      </c>
      <c r="O58" s="37">
        <v>0</v>
      </c>
      <c r="P58" s="40">
        <v>1</v>
      </c>
      <c r="Q58" s="41">
        <v>1.3513999999999999</v>
      </c>
      <c r="R58" s="36">
        <v>0</v>
      </c>
      <c r="S58" s="41">
        <v>0</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male students", A7, ", ", IF(ISTEXT(D7),LEFT(D7,3),TEXT(D7,"#,##0"))," (", TEXT(E7,"0.0"),"%) were American Indian or Alaska Native.")</f>
        <v>NOTE: Table reads (for US Totals):  Of all 17,031 public school male students served under IDEA subjected to seclusion, 291 (1.7%) were American Indian or Alaska Native.</v>
      </c>
      <c r="C60" s="45"/>
      <c r="D60" s="45"/>
      <c r="E60" s="45"/>
      <c r="F60" s="45"/>
      <c r="G60" s="45"/>
      <c r="H60" s="45"/>
      <c r="I60" s="45"/>
      <c r="J60" s="45"/>
      <c r="K60" s="45"/>
      <c r="L60" s="45"/>
      <c r="M60" s="45"/>
      <c r="N60" s="45"/>
      <c r="O60" s="45"/>
      <c r="P60" s="45"/>
      <c r="Q60" s="45"/>
      <c r="R60" s="45"/>
      <c r="S60" s="45"/>
      <c r="T60" s="50"/>
      <c r="U60" s="51"/>
    </row>
    <row r="61" spans="1:23" s="19" customFormat="1" ht="15" customHeight="1" x14ac:dyDescent="0.2">
      <c r="A61" s="18"/>
      <c r="B61" s="91" t="s">
        <v>77</v>
      </c>
      <c r="C61" s="91"/>
      <c r="D61" s="91"/>
      <c r="E61" s="91"/>
      <c r="F61" s="91"/>
      <c r="G61" s="91"/>
      <c r="H61" s="91"/>
      <c r="I61" s="91"/>
      <c r="J61" s="91"/>
      <c r="K61" s="91"/>
      <c r="L61" s="91"/>
      <c r="M61" s="91"/>
      <c r="N61" s="91"/>
      <c r="O61" s="91"/>
      <c r="P61" s="91"/>
      <c r="Q61" s="91"/>
      <c r="R61" s="91"/>
      <c r="S61" s="91"/>
      <c r="T61" s="91"/>
      <c r="U61" s="91"/>
      <c r="V61" s="91"/>
      <c r="W61" s="91"/>
    </row>
    <row r="62" spans="1:23" s="46" customFormat="1" ht="14.1" customHeight="1" x14ac:dyDescent="0.2">
      <c r="B62" s="91" t="s">
        <v>76</v>
      </c>
      <c r="C62" s="91"/>
      <c r="D62" s="91"/>
      <c r="E62" s="91"/>
      <c r="F62" s="91"/>
      <c r="G62" s="91"/>
      <c r="H62" s="91"/>
      <c r="I62" s="91"/>
      <c r="J62" s="91"/>
      <c r="K62" s="91"/>
      <c r="L62" s="91"/>
      <c r="M62" s="91"/>
      <c r="N62" s="91"/>
      <c r="O62" s="91"/>
      <c r="P62" s="91"/>
      <c r="Q62" s="91"/>
      <c r="R62" s="91"/>
      <c r="S62" s="91"/>
      <c r="T62" s="91"/>
      <c r="U62" s="91"/>
      <c r="V62" s="91"/>
      <c r="W62" s="91"/>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B4:B5"/>
    <mergeCell ref="R4:S5"/>
    <mergeCell ref="T4:T5"/>
    <mergeCell ref="C4:C5"/>
    <mergeCell ref="U4:U5"/>
    <mergeCell ref="N5:O5"/>
    <mergeCell ref="P5:Q5"/>
    <mergeCell ref="D4:Q4"/>
    <mergeCell ref="D5:E5"/>
    <mergeCell ref="F5:G5"/>
    <mergeCell ref="H5:I5"/>
    <mergeCell ref="J5:K5"/>
    <mergeCell ref="L5:M5"/>
  </mergeCells>
  <printOptions horizontalCentered="1"/>
  <pageMargins left="0.25" right="0.25" top="1" bottom="1" header="0.5" footer="0.5"/>
  <pageSetup paperSize="3" scale="69"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3"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7" t="str">
        <f>CONCATENATE("Number and percentage of public school female students with disabiities",A7, ", by race/ethnicity and English proficiency, by state: School Year 2015-16")</f>
        <v>Number and percentage of public school female students with disabiities served under IDEA subjected to seclusion, by race/ethnicity and English proficiency, by state: School Year 2015-16</v>
      </c>
      <c r="C2" s="77"/>
      <c r="D2" s="77"/>
      <c r="E2" s="77"/>
      <c r="F2" s="77"/>
      <c r="G2" s="77"/>
      <c r="H2" s="77"/>
      <c r="I2" s="77"/>
      <c r="J2" s="77"/>
      <c r="K2" s="77"/>
      <c r="L2" s="77"/>
      <c r="M2" s="77"/>
      <c r="N2" s="77"/>
      <c r="O2" s="77"/>
      <c r="P2" s="77"/>
      <c r="Q2" s="77"/>
      <c r="R2" s="77"/>
      <c r="S2" s="77"/>
    </row>
    <row r="3" spans="1:21" s="1" customFormat="1" ht="15" customHeight="1" thickBot="1" x14ac:dyDescent="0.3">
      <c r="A3" s="99"/>
      <c r="B3" s="76"/>
      <c r="C3" s="75"/>
      <c r="D3" s="75"/>
      <c r="E3" s="75"/>
      <c r="F3" s="75"/>
      <c r="G3" s="75"/>
      <c r="H3" s="75"/>
      <c r="I3" s="75"/>
      <c r="J3" s="75"/>
      <c r="K3" s="75"/>
      <c r="L3" s="75"/>
      <c r="M3" s="75"/>
      <c r="N3" s="75"/>
      <c r="O3" s="75"/>
      <c r="P3" s="75"/>
      <c r="Q3" s="75"/>
      <c r="R3" s="75"/>
      <c r="S3" s="3"/>
      <c r="T3" s="75"/>
      <c r="U3" s="75"/>
    </row>
    <row r="4" spans="1:21" s="9" customFormat="1" ht="24.95" customHeight="1" x14ac:dyDescent="0.2">
      <c r="A4" s="8"/>
      <c r="B4" s="78" t="s">
        <v>0</v>
      </c>
      <c r="C4" s="80" t="s">
        <v>10</v>
      </c>
      <c r="D4" s="82" t="s">
        <v>80</v>
      </c>
      <c r="E4" s="83"/>
      <c r="F4" s="83"/>
      <c r="G4" s="83"/>
      <c r="H4" s="83"/>
      <c r="I4" s="83"/>
      <c r="J4" s="83"/>
      <c r="K4" s="83"/>
      <c r="L4" s="83"/>
      <c r="M4" s="83"/>
      <c r="N4" s="83"/>
      <c r="O4" s="83"/>
      <c r="P4" s="83"/>
      <c r="Q4" s="84"/>
      <c r="R4" s="85" t="s">
        <v>11</v>
      </c>
      <c r="S4" s="86"/>
      <c r="T4" s="89" t="s">
        <v>14</v>
      </c>
      <c r="U4" s="92" t="s">
        <v>12</v>
      </c>
    </row>
    <row r="5" spans="1:21"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90"/>
      <c r="U5" s="93"/>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tr">
        <f>[2]Total!A7</f>
        <v xml:space="preserve"> served under IDEA subjected to seclusion</v>
      </c>
      <c r="B7" s="53" t="s">
        <v>9</v>
      </c>
      <c r="C7" s="54">
        <v>3712</v>
      </c>
      <c r="D7" s="55">
        <v>76</v>
      </c>
      <c r="E7" s="56">
        <v>2.0474000000000001</v>
      </c>
      <c r="F7" s="57">
        <v>39</v>
      </c>
      <c r="G7" s="56">
        <v>1.0506</v>
      </c>
      <c r="H7" s="57">
        <v>284</v>
      </c>
      <c r="I7" s="56">
        <v>7.6509</v>
      </c>
      <c r="J7" s="57">
        <v>813</v>
      </c>
      <c r="K7" s="56">
        <v>21.901900000000001</v>
      </c>
      <c r="L7" s="57">
        <v>2339</v>
      </c>
      <c r="M7" s="56">
        <v>63.012</v>
      </c>
      <c r="N7" s="58">
        <v>0</v>
      </c>
      <c r="O7" s="56">
        <v>0</v>
      </c>
      <c r="P7" s="59">
        <v>161</v>
      </c>
      <c r="Q7" s="60">
        <v>4.3372999999999999</v>
      </c>
      <c r="R7" s="61">
        <v>115</v>
      </c>
      <c r="S7" s="60">
        <v>3.0981000000000001</v>
      </c>
      <c r="T7" s="63">
        <v>96360</v>
      </c>
      <c r="U7" s="64">
        <v>99.56</v>
      </c>
    </row>
    <row r="8" spans="1:21" s="19" customFormat="1" ht="15" customHeight="1" x14ac:dyDescent="0.2">
      <c r="A8" s="18" t="s">
        <v>15</v>
      </c>
      <c r="B8" s="20" t="s">
        <v>18</v>
      </c>
      <c r="C8" s="21">
        <v>55</v>
      </c>
      <c r="D8" s="22">
        <v>0</v>
      </c>
      <c r="E8" s="23">
        <v>0</v>
      </c>
      <c r="F8" s="24">
        <v>0</v>
      </c>
      <c r="G8" s="23">
        <v>0</v>
      </c>
      <c r="H8" s="30">
        <v>1</v>
      </c>
      <c r="I8" s="23">
        <v>1.8182</v>
      </c>
      <c r="J8" s="24">
        <v>27</v>
      </c>
      <c r="K8" s="23">
        <v>49.090899999999998</v>
      </c>
      <c r="L8" s="24">
        <v>26</v>
      </c>
      <c r="M8" s="23">
        <v>47.273000000000003</v>
      </c>
      <c r="N8" s="24">
        <v>0</v>
      </c>
      <c r="O8" s="23">
        <v>0</v>
      </c>
      <c r="P8" s="32">
        <v>1</v>
      </c>
      <c r="Q8" s="26">
        <v>1.8182</v>
      </c>
      <c r="R8" s="22">
        <v>0</v>
      </c>
      <c r="S8" s="26">
        <v>0</v>
      </c>
      <c r="T8" s="28">
        <v>1400</v>
      </c>
      <c r="U8" s="29">
        <v>100</v>
      </c>
    </row>
    <row r="9" spans="1:21" s="19" customFormat="1" ht="15" customHeight="1" x14ac:dyDescent="0.2">
      <c r="A9" s="18" t="s">
        <v>15</v>
      </c>
      <c r="B9" s="65" t="s">
        <v>17</v>
      </c>
      <c r="C9" s="54">
        <v>30</v>
      </c>
      <c r="D9" s="55">
        <v>7</v>
      </c>
      <c r="E9" s="56">
        <v>23.333300000000001</v>
      </c>
      <c r="F9" s="57">
        <v>0</v>
      </c>
      <c r="G9" s="56">
        <v>0</v>
      </c>
      <c r="H9" s="57">
        <v>2</v>
      </c>
      <c r="I9" s="56">
        <v>6.6666999999999996</v>
      </c>
      <c r="J9" s="58">
        <v>5</v>
      </c>
      <c r="K9" s="56">
        <v>16.666699999999999</v>
      </c>
      <c r="L9" s="58">
        <v>6</v>
      </c>
      <c r="M9" s="56">
        <v>20</v>
      </c>
      <c r="N9" s="57">
        <v>0</v>
      </c>
      <c r="O9" s="56">
        <v>0</v>
      </c>
      <c r="P9" s="66">
        <v>10</v>
      </c>
      <c r="Q9" s="60">
        <v>33.333300000000001</v>
      </c>
      <c r="R9" s="67">
        <v>0</v>
      </c>
      <c r="S9" s="60">
        <v>0</v>
      </c>
      <c r="T9" s="63">
        <v>503</v>
      </c>
      <c r="U9" s="64">
        <v>100</v>
      </c>
    </row>
    <row r="10" spans="1:21" s="19" customFormat="1" ht="15" customHeight="1" x14ac:dyDescent="0.2">
      <c r="A10" s="18" t="s">
        <v>15</v>
      </c>
      <c r="B10" s="20" t="s">
        <v>20</v>
      </c>
      <c r="C10" s="21">
        <v>55</v>
      </c>
      <c r="D10" s="31">
        <v>5</v>
      </c>
      <c r="E10" s="23">
        <v>9.0908999999999995</v>
      </c>
      <c r="F10" s="24">
        <v>0</v>
      </c>
      <c r="G10" s="23">
        <v>0</v>
      </c>
      <c r="H10" s="30">
        <v>9</v>
      </c>
      <c r="I10" s="23">
        <v>16.363600000000002</v>
      </c>
      <c r="J10" s="24">
        <v>8</v>
      </c>
      <c r="K10" s="23">
        <v>14.545500000000001</v>
      </c>
      <c r="L10" s="30">
        <v>30</v>
      </c>
      <c r="M10" s="23">
        <v>54.545000000000002</v>
      </c>
      <c r="N10" s="30">
        <v>0</v>
      </c>
      <c r="O10" s="23">
        <v>0</v>
      </c>
      <c r="P10" s="25">
        <v>3</v>
      </c>
      <c r="Q10" s="26">
        <v>5.4545000000000003</v>
      </c>
      <c r="R10" s="31">
        <v>0</v>
      </c>
      <c r="S10" s="26">
        <v>0</v>
      </c>
      <c r="T10" s="28">
        <v>1977</v>
      </c>
      <c r="U10" s="29">
        <v>100</v>
      </c>
    </row>
    <row r="11" spans="1:21" s="19" customFormat="1" ht="15" customHeight="1" x14ac:dyDescent="0.2">
      <c r="A11" s="18" t="s">
        <v>15</v>
      </c>
      <c r="B11" s="65" t="s">
        <v>19</v>
      </c>
      <c r="C11" s="54">
        <v>7</v>
      </c>
      <c r="D11" s="55">
        <v>0</v>
      </c>
      <c r="E11" s="56">
        <v>0</v>
      </c>
      <c r="F11" s="58">
        <v>1</v>
      </c>
      <c r="G11" s="56">
        <v>14.2857</v>
      </c>
      <c r="H11" s="57">
        <v>3</v>
      </c>
      <c r="I11" s="56">
        <v>42.857100000000003</v>
      </c>
      <c r="J11" s="57">
        <v>0</v>
      </c>
      <c r="K11" s="56">
        <v>0</v>
      </c>
      <c r="L11" s="57">
        <v>3</v>
      </c>
      <c r="M11" s="56">
        <v>42.856999999999999</v>
      </c>
      <c r="N11" s="57">
        <v>0</v>
      </c>
      <c r="O11" s="56">
        <v>0</v>
      </c>
      <c r="P11" s="66">
        <v>0</v>
      </c>
      <c r="Q11" s="60">
        <v>0</v>
      </c>
      <c r="R11" s="67">
        <v>1</v>
      </c>
      <c r="S11" s="60">
        <v>14.2857</v>
      </c>
      <c r="T11" s="63">
        <v>1092</v>
      </c>
      <c r="U11" s="64">
        <v>100</v>
      </c>
    </row>
    <row r="12" spans="1:21" s="19" customFormat="1" ht="15" customHeight="1" x14ac:dyDescent="0.2">
      <c r="A12" s="18" t="s">
        <v>15</v>
      </c>
      <c r="B12" s="20" t="s">
        <v>21</v>
      </c>
      <c r="C12" s="21">
        <v>19</v>
      </c>
      <c r="D12" s="22">
        <v>0</v>
      </c>
      <c r="E12" s="23">
        <v>0</v>
      </c>
      <c r="F12" s="30">
        <v>2</v>
      </c>
      <c r="G12" s="23">
        <v>10.526300000000001</v>
      </c>
      <c r="H12" s="24">
        <v>3</v>
      </c>
      <c r="I12" s="23">
        <v>15.7895</v>
      </c>
      <c r="J12" s="24">
        <v>10</v>
      </c>
      <c r="K12" s="23">
        <v>52.631599999999999</v>
      </c>
      <c r="L12" s="24">
        <v>4</v>
      </c>
      <c r="M12" s="23">
        <v>21.053000000000001</v>
      </c>
      <c r="N12" s="30">
        <v>0</v>
      </c>
      <c r="O12" s="23">
        <v>0</v>
      </c>
      <c r="P12" s="32">
        <v>0</v>
      </c>
      <c r="Q12" s="26">
        <v>0</v>
      </c>
      <c r="R12" s="31">
        <v>1</v>
      </c>
      <c r="S12" s="26">
        <v>5.2632000000000003</v>
      </c>
      <c r="T12" s="28">
        <v>10138</v>
      </c>
      <c r="U12" s="29">
        <v>100</v>
      </c>
    </row>
    <row r="13" spans="1:21" s="19" customFormat="1" ht="15" customHeight="1" x14ac:dyDescent="0.2">
      <c r="A13" s="18" t="s">
        <v>15</v>
      </c>
      <c r="B13" s="65" t="s">
        <v>22</v>
      </c>
      <c r="C13" s="54">
        <v>16</v>
      </c>
      <c r="D13" s="55">
        <v>0</v>
      </c>
      <c r="E13" s="56">
        <v>0</v>
      </c>
      <c r="F13" s="58">
        <v>0</v>
      </c>
      <c r="G13" s="56">
        <v>0</v>
      </c>
      <c r="H13" s="57">
        <v>2</v>
      </c>
      <c r="I13" s="56">
        <v>12.5</v>
      </c>
      <c r="J13" s="58">
        <v>2</v>
      </c>
      <c r="K13" s="56">
        <v>12.5</v>
      </c>
      <c r="L13" s="57">
        <v>11</v>
      </c>
      <c r="M13" s="56">
        <v>68.75</v>
      </c>
      <c r="N13" s="57">
        <v>0</v>
      </c>
      <c r="O13" s="56">
        <v>0</v>
      </c>
      <c r="P13" s="59">
        <v>1</v>
      </c>
      <c r="Q13" s="60">
        <v>6.25</v>
      </c>
      <c r="R13" s="55">
        <v>1</v>
      </c>
      <c r="S13" s="60">
        <v>6.25</v>
      </c>
      <c r="T13" s="63">
        <v>1868</v>
      </c>
      <c r="U13" s="64">
        <v>100</v>
      </c>
    </row>
    <row r="14" spans="1:21" s="19" customFormat="1" ht="15" customHeight="1" x14ac:dyDescent="0.2">
      <c r="A14" s="18" t="s">
        <v>15</v>
      </c>
      <c r="B14" s="20" t="s">
        <v>23</v>
      </c>
      <c r="C14" s="33">
        <v>120</v>
      </c>
      <c r="D14" s="22">
        <v>0</v>
      </c>
      <c r="E14" s="23">
        <v>0</v>
      </c>
      <c r="F14" s="24">
        <v>2</v>
      </c>
      <c r="G14" s="23">
        <v>1.6667000000000001</v>
      </c>
      <c r="H14" s="30">
        <v>28</v>
      </c>
      <c r="I14" s="23">
        <v>23.333300000000001</v>
      </c>
      <c r="J14" s="30">
        <v>25</v>
      </c>
      <c r="K14" s="23">
        <v>20.833300000000001</v>
      </c>
      <c r="L14" s="30">
        <v>62</v>
      </c>
      <c r="M14" s="23">
        <v>51.667000000000002</v>
      </c>
      <c r="N14" s="24">
        <v>0</v>
      </c>
      <c r="O14" s="23">
        <v>0</v>
      </c>
      <c r="P14" s="25">
        <v>3</v>
      </c>
      <c r="Q14" s="26">
        <v>2.5</v>
      </c>
      <c r="R14" s="31">
        <v>3</v>
      </c>
      <c r="S14" s="26">
        <v>2.5</v>
      </c>
      <c r="T14" s="28">
        <v>1238</v>
      </c>
      <c r="U14" s="29">
        <v>100</v>
      </c>
    </row>
    <row r="15" spans="1:21" s="19" customFormat="1" ht="15" customHeight="1" x14ac:dyDescent="0.2">
      <c r="A15" s="18" t="s">
        <v>15</v>
      </c>
      <c r="B15" s="65" t="s">
        <v>25</v>
      </c>
      <c r="C15" s="68">
        <v>0</v>
      </c>
      <c r="D15" s="55">
        <v>0</v>
      </c>
      <c r="E15" s="56">
        <v>0</v>
      </c>
      <c r="F15" s="57">
        <v>0</v>
      </c>
      <c r="G15" s="56">
        <v>0</v>
      </c>
      <c r="H15" s="57">
        <v>0</v>
      </c>
      <c r="I15" s="56">
        <v>0</v>
      </c>
      <c r="J15" s="58">
        <v>0</v>
      </c>
      <c r="K15" s="56">
        <v>0</v>
      </c>
      <c r="L15" s="57">
        <v>0</v>
      </c>
      <c r="M15" s="56">
        <v>0</v>
      </c>
      <c r="N15" s="58">
        <v>0</v>
      </c>
      <c r="O15" s="56">
        <v>0</v>
      </c>
      <c r="P15" s="59">
        <v>0</v>
      </c>
      <c r="Q15" s="60">
        <v>0</v>
      </c>
      <c r="R15" s="67">
        <v>0</v>
      </c>
      <c r="S15" s="60">
        <v>0</v>
      </c>
      <c r="T15" s="63">
        <v>235</v>
      </c>
      <c r="U15" s="64">
        <v>100</v>
      </c>
    </row>
    <row r="16" spans="1:21" s="19" customFormat="1" ht="15" customHeight="1" x14ac:dyDescent="0.2">
      <c r="A16" s="18" t="s">
        <v>15</v>
      </c>
      <c r="B16" s="20" t="s">
        <v>24</v>
      </c>
      <c r="C16" s="33">
        <v>13</v>
      </c>
      <c r="D16" s="31">
        <v>0</v>
      </c>
      <c r="E16" s="23">
        <v>0</v>
      </c>
      <c r="F16" s="30">
        <v>0</v>
      </c>
      <c r="G16" s="23">
        <v>0</v>
      </c>
      <c r="H16" s="24">
        <v>0</v>
      </c>
      <c r="I16" s="23">
        <v>0</v>
      </c>
      <c r="J16" s="30">
        <v>12</v>
      </c>
      <c r="K16" s="23">
        <v>92.307699999999997</v>
      </c>
      <c r="L16" s="24">
        <v>0</v>
      </c>
      <c r="M16" s="23">
        <v>0</v>
      </c>
      <c r="N16" s="30">
        <v>0</v>
      </c>
      <c r="O16" s="23">
        <v>0</v>
      </c>
      <c r="P16" s="25">
        <v>1</v>
      </c>
      <c r="Q16" s="26">
        <v>7.6923000000000004</v>
      </c>
      <c r="R16" s="22">
        <v>0</v>
      </c>
      <c r="S16" s="26">
        <v>0</v>
      </c>
      <c r="T16" s="28">
        <v>221</v>
      </c>
      <c r="U16" s="29">
        <v>100</v>
      </c>
    </row>
    <row r="17" spans="1:21" s="19" customFormat="1" ht="15" customHeight="1" x14ac:dyDescent="0.2">
      <c r="A17" s="18" t="s">
        <v>15</v>
      </c>
      <c r="B17" s="65" t="s">
        <v>26</v>
      </c>
      <c r="C17" s="54">
        <v>29</v>
      </c>
      <c r="D17" s="55">
        <v>0</v>
      </c>
      <c r="E17" s="56">
        <v>0</v>
      </c>
      <c r="F17" s="58">
        <v>0</v>
      </c>
      <c r="G17" s="56">
        <v>0</v>
      </c>
      <c r="H17" s="57">
        <v>3</v>
      </c>
      <c r="I17" s="56">
        <v>10.344799999999999</v>
      </c>
      <c r="J17" s="58">
        <v>11</v>
      </c>
      <c r="K17" s="56">
        <v>37.930999999999997</v>
      </c>
      <c r="L17" s="58">
        <v>14</v>
      </c>
      <c r="M17" s="56">
        <v>48.276000000000003</v>
      </c>
      <c r="N17" s="58">
        <v>0</v>
      </c>
      <c r="O17" s="56">
        <v>0</v>
      </c>
      <c r="P17" s="66">
        <v>1</v>
      </c>
      <c r="Q17" s="60">
        <v>3.4483000000000001</v>
      </c>
      <c r="R17" s="55">
        <v>0</v>
      </c>
      <c r="S17" s="60">
        <v>0</v>
      </c>
      <c r="T17" s="63">
        <v>3952</v>
      </c>
      <c r="U17" s="64">
        <v>100</v>
      </c>
    </row>
    <row r="18" spans="1:21" s="19" customFormat="1" ht="15" customHeight="1" x14ac:dyDescent="0.2">
      <c r="A18" s="18" t="s">
        <v>15</v>
      </c>
      <c r="B18" s="20" t="s">
        <v>27</v>
      </c>
      <c r="C18" s="21">
        <v>6</v>
      </c>
      <c r="D18" s="31">
        <v>0</v>
      </c>
      <c r="E18" s="23">
        <v>0</v>
      </c>
      <c r="F18" s="24">
        <v>0</v>
      </c>
      <c r="G18" s="23">
        <v>0</v>
      </c>
      <c r="H18" s="24">
        <v>0</v>
      </c>
      <c r="I18" s="23">
        <v>0</v>
      </c>
      <c r="J18" s="24">
        <v>3</v>
      </c>
      <c r="K18" s="23">
        <v>50</v>
      </c>
      <c r="L18" s="24">
        <v>3</v>
      </c>
      <c r="M18" s="23">
        <v>50</v>
      </c>
      <c r="N18" s="24">
        <v>0</v>
      </c>
      <c r="O18" s="23">
        <v>0</v>
      </c>
      <c r="P18" s="25">
        <v>0</v>
      </c>
      <c r="Q18" s="26">
        <v>0</v>
      </c>
      <c r="R18" s="31">
        <v>0</v>
      </c>
      <c r="S18" s="26">
        <v>0</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12</v>
      </c>
      <c r="D20" s="31">
        <v>0</v>
      </c>
      <c r="E20" s="23">
        <v>0</v>
      </c>
      <c r="F20" s="30">
        <v>0</v>
      </c>
      <c r="G20" s="23">
        <v>0</v>
      </c>
      <c r="H20" s="24">
        <v>0</v>
      </c>
      <c r="I20" s="23">
        <v>0</v>
      </c>
      <c r="J20" s="30">
        <v>1</v>
      </c>
      <c r="K20" s="23">
        <v>8.3332999999999995</v>
      </c>
      <c r="L20" s="30">
        <v>11</v>
      </c>
      <c r="M20" s="23">
        <v>91.667000000000002</v>
      </c>
      <c r="N20" s="30">
        <v>0</v>
      </c>
      <c r="O20" s="23">
        <v>0</v>
      </c>
      <c r="P20" s="25">
        <v>0</v>
      </c>
      <c r="Q20" s="26">
        <v>0</v>
      </c>
      <c r="R20" s="31">
        <v>0</v>
      </c>
      <c r="S20" s="26">
        <v>0</v>
      </c>
      <c r="T20" s="28">
        <v>720</v>
      </c>
      <c r="U20" s="29">
        <v>100</v>
      </c>
    </row>
    <row r="21" spans="1:21" s="19" customFormat="1" ht="15" customHeight="1" x14ac:dyDescent="0.2">
      <c r="A21" s="18" t="s">
        <v>15</v>
      </c>
      <c r="B21" s="65" t="s">
        <v>31</v>
      </c>
      <c r="C21" s="54">
        <v>235</v>
      </c>
      <c r="D21" s="67">
        <v>0</v>
      </c>
      <c r="E21" s="56">
        <v>0</v>
      </c>
      <c r="F21" s="57">
        <v>5</v>
      </c>
      <c r="G21" s="56">
        <v>2.1276999999999999</v>
      </c>
      <c r="H21" s="58">
        <v>21</v>
      </c>
      <c r="I21" s="56">
        <v>8.9361999999999995</v>
      </c>
      <c r="J21" s="57">
        <v>81</v>
      </c>
      <c r="K21" s="56">
        <v>34.4681</v>
      </c>
      <c r="L21" s="57">
        <v>125</v>
      </c>
      <c r="M21" s="56">
        <v>53.191000000000003</v>
      </c>
      <c r="N21" s="57">
        <v>0</v>
      </c>
      <c r="O21" s="56">
        <v>0</v>
      </c>
      <c r="P21" s="66">
        <v>3</v>
      </c>
      <c r="Q21" s="60">
        <v>1.2766</v>
      </c>
      <c r="R21" s="55">
        <v>6</v>
      </c>
      <c r="S21" s="60">
        <v>2.5531999999999999</v>
      </c>
      <c r="T21" s="63">
        <v>4081</v>
      </c>
      <c r="U21" s="64">
        <v>100</v>
      </c>
    </row>
    <row r="22" spans="1:21" s="19" customFormat="1" ht="15" customHeight="1" x14ac:dyDescent="0.2">
      <c r="A22" s="18" t="s">
        <v>15</v>
      </c>
      <c r="B22" s="20" t="s">
        <v>32</v>
      </c>
      <c r="C22" s="21">
        <v>180</v>
      </c>
      <c r="D22" s="22">
        <v>0</v>
      </c>
      <c r="E22" s="23">
        <v>0</v>
      </c>
      <c r="F22" s="30">
        <v>1</v>
      </c>
      <c r="G22" s="23">
        <v>0.55559999999999998</v>
      </c>
      <c r="H22" s="30">
        <v>11</v>
      </c>
      <c r="I22" s="23">
        <v>6.1111000000000004</v>
      </c>
      <c r="J22" s="24">
        <v>43</v>
      </c>
      <c r="K22" s="23">
        <v>23.8889</v>
      </c>
      <c r="L22" s="24">
        <v>116</v>
      </c>
      <c r="M22" s="23">
        <v>64.444000000000003</v>
      </c>
      <c r="N22" s="24">
        <v>0</v>
      </c>
      <c r="O22" s="23">
        <v>0</v>
      </c>
      <c r="P22" s="32">
        <v>9</v>
      </c>
      <c r="Q22" s="26">
        <v>5</v>
      </c>
      <c r="R22" s="31">
        <v>3</v>
      </c>
      <c r="S22" s="26">
        <v>1.6667000000000001</v>
      </c>
      <c r="T22" s="28">
        <v>1879</v>
      </c>
      <c r="U22" s="29">
        <v>100</v>
      </c>
    </row>
    <row r="23" spans="1:21" s="19" customFormat="1" ht="15" customHeight="1" x14ac:dyDescent="0.2">
      <c r="A23" s="18" t="s">
        <v>15</v>
      </c>
      <c r="B23" s="65" t="s">
        <v>29</v>
      </c>
      <c r="C23" s="54">
        <v>641</v>
      </c>
      <c r="D23" s="55">
        <v>1</v>
      </c>
      <c r="E23" s="56">
        <v>0.156</v>
      </c>
      <c r="F23" s="57">
        <v>1</v>
      </c>
      <c r="G23" s="56">
        <v>0.156</v>
      </c>
      <c r="H23" s="57">
        <v>26</v>
      </c>
      <c r="I23" s="56">
        <v>4.0561999999999996</v>
      </c>
      <c r="J23" s="57">
        <v>69</v>
      </c>
      <c r="K23" s="56">
        <v>10.7644</v>
      </c>
      <c r="L23" s="57">
        <v>525</v>
      </c>
      <c r="M23" s="56">
        <v>81.903000000000006</v>
      </c>
      <c r="N23" s="57">
        <v>0</v>
      </c>
      <c r="O23" s="56">
        <v>0</v>
      </c>
      <c r="P23" s="66">
        <v>19</v>
      </c>
      <c r="Q23" s="60">
        <v>2.9641000000000002</v>
      </c>
      <c r="R23" s="67">
        <v>29</v>
      </c>
      <c r="S23" s="60">
        <v>4.5242000000000004</v>
      </c>
      <c r="T23" s="63">
        <v>1365</v>
      </c>
      <c r="U23" s="64">
        <v>100</v>
      </c>
    </row>
    <row r="24" spans="1:21" s="19" customFormat="1" ht="15" customHeight="1" x14ac:dyDescent="0.2">
      <c r="A24" s="18" t="s">
        <v>15</v>
      </c>
      <c r="B24" s="20" t="s">
        <v>33</v>
      </c>
      <c r="C24" s="21">
        <v>91</v>
      </c>
      <c r="D24" s="31">
        <v>0</v>
      </c>
      <c r="E24" s="23">
        <v>0</v>
      </c>
      <c r="F24" s="24">
        <v>0</v>
      </c>
      <c r="G24" s="23">
        <v>0</v>
      </c>
      <c r="H24" s="30">
        <v>10</v>
      </c>
      <c r="I24" s="23">
        <v>10.989000000000001</v>
      </c>
      <c r="J24" s="24">
        <v>12</v>
      </c>
      <c r="K24" s="23">
        <v>13.1868</v>
      </c>
      <c r="L24" s="24">
        <v>59</v>
      </c>
      <c r="M24" s="23">
        <v>64.834999999999994</v>
      </c>
      <c r="N24" s="24">
        <v>0</v>
      </c>
      <c r="O24" s="23">
        <v>0</v>
      </c>
      <c r="P24" s="32">
        <v>10</v>
      </c>
      <c r="Q24" s="26">
        <v>10.989000000000001</v>
      </c>
      <c r="R24" s="31">
        <v>4</v>
      </c>
      <c r="S24" s="26">
        <v>4.3956</v>
      </c>
      <c r="T24" s="28">
        <v>1356</v>
      </c>
      <c r="U24" s="29">
        <v>100</v>
      </c>
    </row>
    <row r="25" spans="1:21" s="19" customFormat="1" ht="15" customHeight="1" x14ac:dyDescent="0.2">
      <c r="A25" s="18" t="s">
        <v>15</v>
      </c>
      <c r="B25" s="65" t="s">
        <v>34</v>
      </c>
      <c r="C25" s="68">
        <v>41</v>
      </c>
      <c r="D25" s="55">
        <v>0</v>
      </c>
      <c r="E25" s="56">
        <v>0</v>
      </c>
      <c r="F25" s="57">
        <v>2</v>
      </c>
      <c r="G25" s="56">
        <v>4.8780000000000001</v>
      </c>
      <c r="H25" s="57">
        <v>2</v>
      </c>
      <c r="I25" s="56">
        <v>4.8780000000000001</v>
      </c>
      <c r="J25" s="57">
        <v>12</v>
      </c>
      <c r="K25" s="56">
        <v>29.2683</v>
      </c>
      <c r="L25" s="58">
        <v>23</v>
      </c>
      <c r="M25" s="56">
        <v>56.097999999999999</v>
      </c>
      <c r="N25" s="57">
        <v>0</v>
      </c>
      <c r="O25" s="56">
        <v>0</v>
      </c>
      <c r="P25" s="66">
        <v>2</v>
      </c>
      <c r="Q25" s="60">
        <v>4.8780000000000001</v>
      </c>
      <c r="R25" s="55">
        <v>2</v>
      </c>
      <c r="S25" s="60">
        <v>4.8780000000000001</v>
      </c>
      <c r="T25" s="63">
        <v>1407</v>
      </c>
      <c r="U25" s="64">
        <v>100</v>
      </c>
    </row>
    <row r="26" spans="1:21" s="19" customFormat="1" ht="15" customHeight="1" x14ac:dyDescent="0.2">
      <c r="A26" s="18" t="s">
        <v>15</v>
      </c>
      <c r="B26" s="20" t="s">
        <v>35</v>
      </c>
      <c r="C26" s="21">
        <v>12</v>
      </c>
      <c r="D26" s="22">
        <v>0</v>
      </c>
      <c r="E26" s="23">
        <v>0</v>
      </c>
      <c r="F26" s="30">
        <v>0</v>
      </c>
      <c r="G26" s="23">
        <v>0</v>
      </c>
      <c r="H26" s="30">
        <v>1</v>
      </c>
      <c r="I26" s="23">
        <v>8.3332999999999995</v>
      </c>
      <c r="J26" s="24">
        <v>6</v>
      </c>
      <c r="K26" s="23">
        <v>50</v>
      </c>
      <c r="L26" s="24">
        <v>5</v>
      </c>
      <c r="M26" s="23">
        <v>41.667000000000002</v>
      </c>
      <c r="N26" s="30">
        <v>0</v>
      </c>
      <c r="O26" s="23">
        <v>0</v>
      </c>
      <c r="P26" s="32">
        <v>0</v>
      </c>
      <c r="Q26" s="26">
        <v>0</v>
      </c>
      <c r="R26" s="22">
        <v>0</v>
      </c>
      <c r="S26" s="26">
        <v>0</v>
      </c>
      <c r="T26" s="28">
        <v>1367</v>
      </c>
      <c r="U26" s="29">
        <v>100</v>
      </c>
    </row>
    <row r="27" spans="1:21" s="19" customFormat="1" ht="15" customHeight="1" x14ac:dyDescent="0.2">
      <c r="A27" s="18" t="s">
        <v>15</v>
      </c>
      <c r="B27" s="65" t="s">
        <v>38</v>
      </c>
      <c r="C27" s="68">
        <v>97</v>
      </c>
      <c r="D27" s="67">
        <v>0</v>
      </c>
      <c r="E27" s="56">
        <v>0</v>
      </c>
      <c r="F27" s="57">
        <v>0</v>
      </c>
      <c r="G27" s="56">
        <v>0</v>
      </c>
      <c r="H27" s="57">
        <v>2</v>
      </c>
      <c r="I27" s="56">
        <v>2.0619000000000001</v>
      </c>
      <c r="J27" s="57">
        <v>2</v>
      </c>
      <c r="K27" s="56">
        <v>2.0619000000000001</v>
      </c>
      <c r="L27" s="58">
        <v>89</v>
      </c>
      <c r="M27" s="56">
        <v>91.753</v>
      </c>
      <c r="N27" s="57">
        <v>0</v>
      </c>
      <c r="O27" s="56">
        <v>0</v>
      </c>
      <c r="P27" s="66">
        <v>4</v>
      </c>
      <c r="Q27" s="60">
        <v>4.1237000000000004</v>
      </c>
      <c r="R27" s="67">
        <v>4</v>
      </c>
      <c r="S27" s="60">
        <v>4.1237000000000004</v>
      </c>
      <c r="T27" s="63">
        <v>589</v>
      </c>
      <c r="U27" s="64">
        <v>100</v>
      </c>
    </row>
    <row r="28" spans="1:21" s="19" customFormat="1" ht="15" customHeight="1" x14ac:dyDescent="0.2">
      <c r="A28" s="18" t="s">
        <v>15</v>
      </c>
      <c r="B28" s="20" t="s">
        <v>37</v>
      </c>
      <c r="C28" s="33">
        <v>83</v>
      </c>
      <c r="D28" s="31">
        <v>0</v>
      </c>
      <c r="E28" s="23">
        <v>0</v>
      </c>
      <c r="F28" s="24">
        <v>0</v>
      </c>
      <c r="G28" s="23">
        <v>0</v>
      </c>
      <c r="H28" s="24">
        <v>3</v>
      </c>
      <c r="I28" s="23">
        <v>3.6145</v>
      </c>
      <c r="J28" s="24">
        <v>52</v>
      </c>
      <c r="K28" s="23">
        <v>62.650599999999997</v>
      </c>
      <c r="L28" s="30">
        <v>26</v>
      </c>
      <c r="M28" s="23">
        <v>31.324999999999999</v>
      </c>
      <c r="N28" s="24">
        <v>0</v>
      </c>
      <c r="O28" s="23">
        <v>0</v>
      </c>
      <c r="P28" s="25">
        <v>2</v>
      </c>
      <c r="Q28" s="26">
        <v>2.4096000000000002</v>
      </c>
      <c r="R28" s="22">
        <v>3</v>
      </c>
      <c r="S28" s="26">
        <v>3.6145</v>
      </c>
      <c r="T28" s="28">
        <v>1434</v>
      </c>
      <c r="U28" s="29">
        <v>85.774000000000001</v>
      </c>
    </row>
    <row r="29" spans="1:21" s="19" customFormat="1" ht="15" customHeight="1" x14ac:dyDescent="0.2">
      <c r="A29" s="18" t="s">
        <v>15</v>
      </c>
      <c r="B29" s="65" t="s">
        <v>36</v>
      </c>
      <c r="C29" s="54">
        <v>17</v>
      </c>
      <c r="D29" s="55">
        <v>0</v>
      </c>
      <c r="E29" s="56">
        <v>0</v>
      </c>
      <c r="F29" s="57">
        <v>0</v>
      </c>
      <c r="G29" s="56">
        <v>0</v>
      </c>
      <c r="H29" s="58">
        <v>2</v>
      </c>
      <c r="I29" s="56">
        <v>11.764699999999999</v>
      </c>
      <c r="J29" s="57">
        <v>2</v>
      </c>
      <c r="K29" s="56">
        <v>11.764699999999999</v>
      </c>
      <c r="L29" s="58">
        <v>12</v>
      </c>
      <c r="M29" s="56">
        <v>70.587999999999994</v>
      </c>
      <c r="N29" s="57">
        <v>0</v>
      </c>
      <c r="O29" s="56">
        <v>0</v>
      </c>
      <c r="P29" s="66">
        <v>1</v>
      </c>
      <c r="Q29" s="60">
        <v>5.8823999999999996</v>
      </c>
      <c r="R29" s="55">
        <v>0</v>
      </c>
      <c r="S29" s="60">
        <v>0</v>
      </c>
      <c r="T29" s="63">
        <v>1873</v>
      </c>
      <c r="U29" s="64">
        <v>100</v>
      </c>
    </row>
    <row r="30" spans="1:21" s="19" customFormat="1" ht="15" customHeight="1" x14ac:dyDescent="0.2">
      <c r="A30" s="18" t="s">
        <v>15</v>
      </c>
      <c r="B30" s="20" t="s">
        <v>39</v>
      </c>
      <c r="C30" s="21">
        <v>158</v>
      </c>
      <c r="D30" s="31">
        <v>4</v>
      </c>
      <c r="E30" s="23">
        <v>2.5316000000000001</v>
      </c>
      <c r="F30" s="30">
        <v>3</v>
      </c>
      <c r="G30" s="23">
        <v>1.8987000000000001</v>
      </c>
      <c r="H30" s="24">
        <v>6</v>
      </c>
      <c r="I30" s="23">
        <v>3.7974999999999999</v>
      </c>
      <c r="J30" s="24">
        <v>19</v>
      </c>
      <c r="K30" s="23">
        <v>12.0253</v>
      </c>
      <c r="L30" s="24">
        <v>120</v>
      </c>
      <c r="M30" s="23">
        <v>75.948999999999998</v>
      </c>
      <c r="N30" s="24">
        <v>0</v>
      </c>
      <c r="O30" s="23">
        <v>0</v>
      </c>
      <c r="P30" s="25">
        <v>6</v>
      </c>
      <c r="Q30" s="26">
        <v>3.7974999999999999</v>
      </c>
      <c r="R30" s="22">
        <v>1</v>
      </c>
      <c r="S30" s="26">
        <v>0.63290000000000002</v>
      </c>
      <c r="T30" s="28">
        <v>3616</v>
      </c>
      <c r="U30" s="29">
        <v>99.971999999999994</v>
      </c>
    </row>
    <row r="31" spans="1:21" s="19" customFormat="1" ht="15" customHeight="1" x14ac:dyDescent="0.2">
      <c r="A31" s="18" t="s">
        <v>15</v>
      </c>
      <c r="B31" s="65" t="s">
        <v>40</v>
      </c>
      <c r="C31" s="68">
        <v>97</v>
      </c>
      <c r="D31" s="55">
        <v>1</v>
      </c>
      <c r="E31" s="56">
        <v>1.0308999999999999</v>
      </c>
      <c r="F31" s="58">
        <v>0</v>
      </c>
      <c r="G31" s="56">
        <v>0</v>
      </c>
      <c r="H31" s="57">
        <v>7</v>
      </c>
      <c r="I31" s="56">
        <v>7.2164999999999999</v>
      </c>
      <c r="J31" s="58">
        <v>17</v>
      </c>
      <c r="K31" s="56">
        <v>17.5258</v>
      </c>
      <c r="L31" s="57">
        <v>70</v>
      </c>
      <c r="M31" s="56">
        <v>72.165000000000006</v>
      </c>
      <c r="N31" s="57">
        <v>0</v>
      </c>
      <c r="O31" s="56">
        <v>0</v>
      </c>
      <c r="P31" s="59">
        <v>2</v>
      </c>
      <c r="Q31" s="60">
        <v>2.0619000000000001</v>
      </c>
      <c r="R31" s="55">
        <v>0</v>
      </c>
      <c r="S31" s="60">
        <v>0</v>
      </c>
      <c r="T31" s="63">
        <v>2170</v>
      </c>
      <c r="U31" s="64">
        <v>99.953999999999994</v>
      </c>
    </row>
    <row r="32" spans="1:21" s="19" customFormat="1" ht="15" customHeight="1" x14ac:dyDescent="0.2">
      <c r="A32" s="18" t="s">
        <v>15</v>
      </c>
      <c r="B32" s="20" t="s">
        <v>42</v>
      </c>
      <c r="C32" s="21">
        <v>10</v>
      </c>
      <c r="D32" s="22">
        <v>0</v>
      </c>
      <c r="E32" s="23">
        <v>0</v>
      </c>
      <c r="F32" s="24">
        <v>0</v>
      </c>
      <c r="G32" s="23">
        <v>0</v>
      </c>
      <c r="H32" s="24">
        <v>0</v>
      </c>
      <c r="I32" s="23">
        <v>0</v>
      </c>
      <c r="J32" s="24">
        <v>3</v>
      </c>
      <c r="K32" s="23">
        <v>30</v>
      </c>
      <c r="L32" s="30">
        <v>7</v>
      </c>
      <c r="M32" s="23">
        <v>70</v>
      </c>
      <c r="N32" s="30">
        <v>0</v>
      </c>
      <c r="O32" s="23">
        <v>0</v>
      </c>
      <c r="P32" s="32">
        <v>0</v>
      </c>
      <c r="Q32" s="26">
        <v>0</v>
      </c>
      <c r="R32" s="31">
        <v>0</v>
      </c>
      <c r="S32" s="26">
        <v>0</v>
      </c>
      <c r="T32" s="28">
        <v>978</v>
      </c>
      <c r="U32" s="29">
        <v>100</v>
      </c>
    </row>
    <row r="33" spans="1:21" s="19" customFormat="1" ht="15" customHeight="1" x14ac:dyDescent="0.2">
      <c r="A33" s="18" t="s">
        <v>15</v>
      </c>
      <c r="B33" s="65" t="s">
        <v>41</v>
      </c>
      <c r="C33" s="54">
        <v>108</v>
      </c>
      <c r="D33" s="67">
        <v>0</v>
      </c>
      <c r="E33" s="56">
        <v>0</v>
      </c>
      <c r="F33" s="57">
        <v>0</v>
      </c>
      <c r="G33" s="56">
        <v>0</v>
      </c>
      <c r="H33" s="58">
        <v>0</v>
      </c>
      <c r="I33" s="56">
        <v>0</v>
      </c>
      <c r="J33" s="57">
        <v>46</v>
      </c>
      <c r="K33" s="56">
        <v>42.592599999999997</v>
      </c>
      <c r="L33" s="57">
        <v>60</v>
      </c>
      <c r="M33" s="56">
        <v>55.555999999999997</v>
      </c>
      <c r="N33" s="58">
        <v>0</v>
      </c>
      <c r="O33" s="56">
        <v>0</v>
      </c>
      <c r="P33" s="66">
        <v>2</v>
      </c>
      <c r="Q33" s="60">
        <v>1.8519000000000001</v>
      </c>
      <c r="R33" s="67">
        <v>0</v>
      </c>
      <c r="S33" s="60">
        <v>0</v>
      </c>
      <c r="T33" s="63">
        <v>2372</v>
      </c>
      <c r="U33" s="64">
        <v>100</v>
      </c>
    </row>
    <row r="34" spans="1:21" s="19" customFormat="1" ht="15" customHeight="1" x14ac:dyDescent="0.2">
      <c r="A34" s="18" t="s">
        <v>15</v>
      </c>
      <c r="B34" s="20" t="s">
        <v>43</v>
      </c>
      <c r="C34" s="33">
        <v>22</v>
      </c>
      <c r="D34" s="22">
        <v>10</v>
      </c>
      <c r="E34" s="23">
        <v>45.454500000000003</v>
      </c>
      <c r="F34" s="24">
        <v>0</v>
      </c>
      <c r="G34" s="23">
        <v>0</v>
      </c>
      <c r="H34" s="30">
        <v>0</v>
      </c>
      <c r="I34" s="23">
        <v>0</v>
      </c>
      <c r="J34" s="24">
        <v>0</v>
      </c>
      <c r="K34" s="23">
        <v>0</v>
      </c>
      <c r="L34" s="30">
        <v>12</v>
      </c>
      <c r="M34" s="23">
        <v>54.545000000000002</v>
      </c>
      <c r="N34" s="30">
        <v>0</v>
      </c>
      <c r="O34" s="23">
        <v>0</v>
      </c>
      <c r="P34" s="25">
        <v>0</v>
      </c>
      <c r="Q34" s="26">
        <v>0</v>
      </c>
      <c r="R34" s="31">
        <v>1</v>
      </c>
      <c r="S34" s="26">
        <v>4.5454999999999997</v>
      </c>
      <c r="T34" s="28">
        <v>825</v>
      </c>
      <c r="U34" s="29">
        <v>100</v>
      </c>
    </row>
    <row r="35" spans="1:21" s="19" customFormat="1" ht="15" customHeight="1" x14ac:dyDescent="0.2">
      <c r="A35" s="18" t="s">
        <v>15</v>
      </c>
      <c r="B35" s="65" t="s">
        <v>46</v>
      </c>
      <c r="C35" s="68">
        <v>120</v>
      </c>
      <c r="D35" s="67">
        <v>0</v>
      </c>
      <c r="E35" s="56">
        <v>0</v>
      </c>
      <c r="F35" s="57">
        <v>3</v>
      </c>
      <c r="G35" s="56">
        <v>2.5</v>
      </c>
      <c r="H35" s="58">
        <v>8</v>
      </c>
      <c r="I35" s="56">
        <v>6.6666999999999996</v>
      </c>
      <c r="J35" s="57">
        <v>18</v>
      </c>
      <c r="K35" s="56">
        <v>15</v>
      </c>
      <c r="L35" s="58">
        <v>74</v>
      </c>
      <c r="M35" s="56">
        <v>61.667000000000002</v>
      </c>
      <c r="N35" s="57">
        <v>0</v>
      </c>
      <c r="O35" s="56">
        <v>0</v>
      </c>
      <c r="P35" s="66">
        <v>17</v>
      </c>
      <c r="Q35" s="60">
        <v>14.166700000000001</v>
      </c>
      <c r="R35" s="67">
        <v>7</v>
      </c>
      <c r="S35" s="60">
        <v>5.8333000000000004</v>
      </c>
      <c r="T35" s="63">
        <v>1064</v>
      </c>
      <c r="U35" s="64">
        <v>100</v>
      </c>
    </row>
    <row r="36" spans="1:21" s="19" customFormat="1" ht="15" customHeight="1" x14ac:dyDescent="0.2">
      <c r="A36" s="18" t="s">
        <v>15</v>
      </c>
      <c r="B36" s="20" t="s">
        <v>50</v>
      </c>
      <c r="C36" s="33">
        <v>2</v>
      </c>
      <c r="D36" s="31">
        <v>0</v>
      </c>
      <c r="E36" s="23">
        <v>0</v>
      </c>
      <c r="F36" s="24">
        <v>0</v>
      </c>
      <c r="G36" s="23">
        <v>0</v>
      </c>
      <c r="H36" s="24">
        <v>1</v>
      </c>
      <c r="I36" s="23">
        <v>50</v>
      </c>
      <c r="J36" s="30">
        <v>0</v>
      </c>
      <c r="K36" s="23">
        <v>0</v>
      </c>
      <c r="L36" s="30">
        <v>1</v>
      </c>
      <c r="M36" s="23">
        <v>50</v>
      </c>
      <c r="N36" s="24">
        <v>0</v>
      </c>
      <c r="O36" s="23">
        <v>0</v>
      </c>
      <c r="P36" s="32">
        <v>0</v>
      </c>
      <c r="Q36" s="26">
        <v>0</v>
      </c>
      <c r="R36" s="31">
        <v>0</v>
      </c>
      <c r="S36" s="26">
        <v>0</v>
      </c>
      <c r="T36" s="28">
        <v>658</v>
      </c>
      <c r="U36" s="29">
        <v>100</v>
      </c>
    </row>
    <row r="37" spans="1:21" s="19" customFormat="1" ht="15" customHeight="1" x14ac:dyDescent="0.2">
      <c r="A37" s="18" t="s">
        <v>15</v>
      </c>
      <c r="B37" s="65" t="s">
        <v>47</v>
      </c>
      <c r="C37" s="54">
        <v>13</v>
      </c>
      <c r="D37" s="55">
        <v>0</v>
      </c>
      <c r="E37" s="56">
        <v>0</v>
      </c>
      <c r="F37" s="57">
        <v>0</v>
      </c>
      <c r="G37" s="56">
        <v>0</v>
      </c>
      <c r="H37" s="57">
        <v>0</v>
      </c>
      <c r="I37" s="56">
        <v>0</v>
      </c>
      <c r="J37" s="57">
        <v>0</v>
      </c>
      <c r="K37" s="56">
        <v>0</v>
      </c>
      <c r="L37" s="57">
        <v>13</v>
      </c>
      <c r="M37" s="56">
        <v>100</v>
      </c>
      <c r="N37" s="58">
        <v>0</v>
      </c>
      <c r="O37" s="56">
        <v>0</v>
      </c>
      <c r="P37" s="66">
        <v>0</v>
      </c>
      <c r="Q37" s="60">
        <v>0</v>
      </c>
      <c r="R37" s="67">
        <v>0</v>
      </c>
      <c r="S37" s="60">
        <v>0</v>
      </c>
      <c r="T37" s="63">
        <v>483</v>
      </c>
      <c r="U37" s="64">
        <v>100</v>
      </c>
    </row>
    <row r="38" spans="1:21" s="19" customFormat="1" ht="15" customHeight="1" x14ac:dyDescent="0.2">
      <c r="A38" s="18" t="s">
        <v>15</v>
      </c>
      <c r="B38" s="20" t="s">
        <v>48</v>
      </c>
      <c r="C38" s="21">
        <v>33</v>
      </c>
      <c r="D38" s="22">
        <v>0</v>
      </c>
      <c r="E38" s="23">
        <v>0</v>
      </c>
      <c r="F38" s="24">
        <v>2</v>
      </c>
      <c r="G38" s="23">
        <v>6.0606</v>
      </c>
      <c r="H38" s="24">
        <v>6</v>
      </c>
      <c r="I38" s="23">
        <v>18.181799999999999</v>
      </c>
      <c r="J38" s="24">
        <v>14</v>
      </c>
      <c r="K38" s="23">
        <v>42.424199999999999</v>
      </c>
      <c r="L38" s="24">
        <v>11</v>
      </c>
      <c r="M38" s="23">
        <v>33.332999999999998</v>
      </c>
      <c r="N38" s="24">
        <v>0</v>
      </c>
      <c r="O38" s="23">
        <v>0</v>
      </c>
      <c r="P38" s="25">
        <v>0</v>
      </c>
      <c r="Q38" s="26">
        <v>0</v>
      </c>
      <c r="R38" s="31">
        <v>0</v>
      </c>
      <c r="S38" s="26">
        <v>0</v>
      </c>
      <c r="T38" s="28">
        <v>2577</v>
      </c>
      <c r="U38" s="29">
        <v>100</v>
      </c>
    </row>
    <row r="39" spans="1:21" s="19" customFormat="1" ht="15" customHeight="1" x14ac:dyDescent="0.2">
      <c r="A39" s="18" t="s">
        <v>15</v>
      </c>
      <c r="B39" s="65" t="s">
        <v>49</v>
      </c>
      <c r="C39" s="54">
        <v>5</v>
      </c>
      <c r="D39" s="67">
        <v>1</v>
      </c>
      <c r="E39" s="56">
        <v>20</v>
      </c>
      <c r="F39" s="57">
        <v>0</v>
      </c>
      <c r="G39" s="56">
        <v>0</v>
      </c>
      <c r="H39" s="58">
        <v>2</v>
      </c>
      <c r="I39" s="56">
        <v>40</v>
      </c>
      <c r="J39" s="57">
        <v>0</v>
      </c>
      <c r="K39" s="56">
        <v>0</v>
      </c>
      <c r="L39" s="58">
        <v>2</v>
      </c>
      <c r="M39" s="56">
        <v>40</v>
      </c>
      <c r="N39" s="57">
        <v>0</v>
      </c>
      <c r="O39" s="56">
        <v>0</v>
      </c>
      <c r="P39" s="66">
        <v>0</v>
      </c>
      <c r="Q39" s="60">
        <v>0</v>
      </c>
      <c r="R39" s="55">
        <v>2</v>
      </c>
      <c r="S39" s="60">
        <v>40</v>
      </c>
      <c r="T39" s="63">
        <v>880</v>
      </c>
      <c r="U39" s="64">
        <v>100</v>
      </c>
    </row>
    <row r="40" spans="1:21" s="19" customFormat="1" ht="15" customHeight="1" x14ac:dyDescent="0.2">
      <c r="A40" s="18" t="s">
        <v>15</v>
      </c>
      <c r="B40" s="20" t="s">
        <v>51</v>
      </c>
      <c r="C40" s="33">
        <v>92</v>
      </c>
      <c r="D40" s="22">
        <v>0</v>
      </c>
      <c r="E40" s="23">
        <v>0</v>
      </c>
      <c r="F40" s="24">
        <v>0</v>
      </c>
      <c r="G40" s="23">
        <v>0</v>
      </c>
      <c r="H40" s="24">
        <v>5</v>
      </c>
      <c r="I40" s="23">
        <v>5.4348000000000001</v>
      </c>
      <c r="J40" s="30">
        <v>16</v>
      </c>
      <c r="K40" s="23">
        <v>17.391300000000001</v>
      </c>
      <c r="L40" s="30">
        <v>71</v>
      </c>
      <c r="M40" s="23">
        <v>77.174000000000007</v>
      </c>
      <c r="N40" s="24">
        <v>0</v>
      </c>
      <c r="O40" s="23">
        <v>0</v>
      </c>
      <c r="P40" s="25">
        <v>0</v>
      </c>
      <c r="Q40" s="26">
        <v>0</v>
      </c>
      <c r="R40" s="31">
        <v>4</v>
      </c>
      <c r="S40" s="26">
        <v>4.3478000000000003</v>
      </c>
      <c r="T40" s="28">
        <v>4916</v>
      </c>
      <c r="U40" s="29">
        <v>100</v>
      </c>
    </row>
    <row r="41" spans="1:21" s="19" customFormat="1" ht="15" customHeight="1" x14ac:dyDescent="0.2">
      <c r="A41" s="18" t="s">
        <v>15</v>
      </c>
      <c r="B41" s="65" t="s">
        <v>44</v>
      </c>
      <c r="C41" s="54">
        <v>33</v>
      </c>
      <c r="D41" s="67">
        <v>29</v>
      </c>
      <c r="E41" s="56">
        <v>87.878799999999998</v>
      </c>
      <c r="F41" s="57">
        <v>0</v>
      </c>
      <c r="G41" s="56">
        <v>0</v>
      </c>
      <c r="H41" s="57">
        <v>0</v>
      </c>
      <c r="I41" s="56">
        <v>0</v>
      </c>
      <c r="J41" s="57">
        <v>3</v>
      </c>
      <c r="K41" s="56">
        <v>9.0908999999999995</v>
      </c>
      <c r="L41" s="58">
        <v>0</v>
      </c>
      <c r="M41" s="56">
        <v>0</v>
      </c>
      <c r="N41" s="58">
        <v>0</v>
      </c>
      <c r="O41" s="56">
        <v>0</v>
      </c>
      <c r="P41" s="59">
        <v>1</v>
      </c>
      <c r="Q41" s="60">
        <v>3.0303</v>
      </c>
      <c r="R41" s="55">
        <v>0</v>
      </c>
      <c r="S41" s="60">
        <v>0</v>
      </c>
      <c r="T41" s="63">
        <v>2618</v>
      </c>
      <c r="U41" s="64">
        <v>100</v>
      </c>
    </row>
    <row r="42" spans="1:21" s="19" customFormat="1" ht="15" customHeight="1" x14ac:dyDescent="0.2">
      <c r="A42" s="18" t="s">
        <v>15</v>
      </c>
      <c r="B42" s="20" t="s">
        <v>45</v>
      </c>
      <c r="C42" s="33">
        <v>11</v>
      </c>
      <c r="D42" s="22">
        <v>1</v>
      </c>
      <c r="E42" s="23">
        <v>9.0908999999999995</v>
      </c>
      <c r="F42" s="24">
        <v>0</v>
      </c>
      <c r="G42" s="23">
        <v>0</v>
      </c>
      <c r="H42" s="24">
        <v>1</v>
      </c>
      <c r="I42" s="23">
        <v>9.0908999999999995</v>
      </c>
      <c r="J42" s="30">
        <v>0</v>
      </c>
      <c r="K42" s="23">
        <v>0</v>
      </c>
      <c r="L42" s="30">
        <v>9</v>
      </c>
      <c r="M42" s="23">
        <v>81.817999999999998</v>
      </c>
      <c r="N42" s="30">
        <v>0</v>
      </c>
      <c r="O42" s="23">
        <v>0</v>
      </c>
      <c r="P42" s="25">
        <v>0</v>
      </c>
      <c r="Q42" s="26">
        <v>0</v>
      </c>
      <c r="R42" s="31">
        <v>0</v>
      </c>
      <c r="S42" s="26">
        <v>0</v>
      </c>
      <c r="T42" s="28">
        <v>481</v>
      </c>
      <c r="U42" s="29">
        <v>100</v>
      </c>
    </row>
    <row r="43" spans="1:21" s="19" customFormat="1" ht="15" customHeight="1" x14ac:dyDescent="0.2">
      <c r="A43" s="18" t="s">
        <v>15</v>
      </c>
      <c r="B43" s="65" t="s">
        <v>52</v>
      </c>
      <c r="C43" s="54">
        <v>182</v>
      </c>
      <c r="D43" s="55">
        <v>0</v>
      </c>
      <c r="E43" s="56">
        <v>0</v>
      </c>
      <c r="F43" s="57">
        <v>2</v>
      </c>
      <c r="G43" s="56">
        <v>1.0989</v>
      </c>
      <c r="H43" s="58">
        <v>6</v>
      </c>
      <c r="I43" s="56">
        <v>3.2967</v>
      </c>
      <c r="J43" s="57">
        <v>70</v>
      </c>
      <c r="K43" s="56">
        <v>38.461500000000001</v>
      </c>
      <c r="L43" s="57">
        <v>95</v>
      </c>
      <c r="M43" s="56">
        <v>52.198</v>
      </c>
      <c r="N43" s="57">
        <v>0</v>
      </c>
      <c r="O43" s="56">
        <v>0</v>
      </c>
      <c r="P43" s="59">
        <v>9</v>
      </c>
      <c r="Q43" s="60">
        <v>4.9451000000000001</v>
      </c>
      <c r="R43" s="67">
        <v>2</v>
      </c>
      <c r="S43" s="60">
        <v>1.0989</v>
      </c>
      <c r="T43" s="63">
        <v>3631</v>
      </c>
      <c r="U43" s="64">
        <v>100</v>
      </c>
    </row>
    <row r="44" spans="1:21" s="19" customFormat="1" ht="15" customHeight="1" x14ac:dyDescent="0.2">
      <c r="A44" s="18" t="s">
        <v>15</v>
      </c>
      <c r="B44" s="20" t="s">
        <v>53</v>
      </c>
      <c r="C44" s="21">
        <v>29</v>
      </c>
      <c r="D44" s="22">
        <v>2</v>
      </c>
      <c r="E44" s="23">
        <v>6.8966000000000003</v>
      </c>
      <c r="F44" s="30">
        <v>0</v>
      </c>
      <c r="G44" s="23">
        <v>0</v>
      </c>
      <c r="H44" s="24">
        <v>4</v>
      </c>
      <c r="I44" s="23">
        <v>13.793100000000001</v>
      </c>
      <c r="J44" s="24">
        <v>10</v>
      </c>
      <c r="K44" s="23">
        <v>34.482799999999997</v>
      </c>
      <c r="L44" s="24">
        <v>13</v>
      </c>
      <c r="M44" s="23">
        <v>44.828000000000003</v>
      </c>
      <c r="N44" s="30">
        <v>0</v>
      </c>
      <c r="O44" s="23">
        <v>0</v>
      </c>
      <c r="P44" s="32">
        <v>0</v>
      </c>
      <c r="Q44" s="26">
        <v>0</v>
      </c>
      <c r="R44" s="31">
        <v>3</v>
      </c>
      <c r="S44" s="26">
        <v>10.344799999999999</v>
      </c>
      <c r="T44" s="28">
        <v>1815</v>
      </c>
      <c r="U44" s="29">
        <v>100</v>
      </c>
    </row>
    <row r="45" spans="1:21" s="19" customFormat="1" ht="15" customHeight="1" x14ac:dyDescent="0.2">
      <c r="A45" s="18" t="s">
        <v>15</v>
      </c>
      <c r="B45" s="65" t="s">
        <v>54</v>
      </c>
      <c r="C45" s="54">
        <v>39</v>
      </c>
      <c r="D45" s="67">
        <v>1</v>
      </c>
      <c r="E45" s="56">
        <v>2.5640999999999998</v>
      </c>
      <c r="F45" s="57">
        <v>2</v>
      </c>
      <c r="G45" s="56">
        <v>5.1281999999999996</v>
      </c>
      <c r="H45" s="58">
        <v>2</v>
      </c>
      <c r="I45" s="56">
        <v>5.1281999999999996</v>
      </c>
      <c r="J45" s="57">
        <v>3</v>
      </c>
      <c r="K45" s="56">
        <v>7.6923000000000004</v>
      </c>
      <c r="L45" s="58">
        <v>30</v>
      </c>
      <c r="M45" s="56">
        <v>76.923000000000002</v>
      </c>
      <c r="N45" s="57">
        <v>0</v>
      </c>
      <c r="O45" s="56">
        <v>0</v>
      </c>
      <c r="P45" s="59">
        <v>1</v>
      </c>
      <c r="Q45" s="60">
        <v>2.5640999999999998</v>
      </c>
      <c r="R45" s="55">
        <v>2</v>
      </c>
      <c r="S45" s="60">
        <v>5.1281999999999996</v>
      </c>
      <c r="T45" s="63">
        <v>1283</v>
      </c>
      <c r="U45" s="64">
        <v>100</v>
      </c>
    </row>
    <row r="46" spans="1:21" s="19" customFormat="1" ht="15" customHeight="1" x14ac:dyDescent="0.2">
      <c r="A46" s="18" t="s">
        <v>15</v>
      </c>
      <c r="B46" s="20" t="s">
        <v>55</v>
      </c>
      <c r="C46" s="21">
        <v>118</v>
      </c>
      <c r="D46" s="22">
        <v>0</v>
      </c>
      <c r="E46" s="23">
        <v>0</v>
      </c>
      <c r="F46" s="24">
        <v>0</v>
      </c>
      <c r="G46" s="23">
        <v>0</v>
      </c>
      <c r="H46" s="24">
        <v>22</v>
      </c>
      <c r="I46" s="23">
        <v>18.644100000000002</v>
      </c>
      <c r="J46" s="24">
        <v>48</v>
      </c>
      <c r="K46" s="23">
        <v>40.677999999999997</v>
      </c>
      <c r="L46" s="30">
        <v>46</v>
      </c>
      <c r="M46" s="23">
        <v>38.982999999999997</v>
      </c>
      <c r="N46" s="30">
        <v>0</v>
      </c>
      <c r="O46" s="23">
        <v>0</v>
      </c>
      <c r="P46" s="32">
        <v>2</v>
      </c>
      <c r="Q46" s="26">
        <v>1.6949000000000001</v>
      </c>
      <c r="R46" s="22">
        <v>17</v>
      </c>
      <c r="S46" s="26">
        <v>14.4068</v>
      </c>
      <c r="T46" s="28">
        <v>3027</v>
      </c>
      <c r="U46" s="29">
        <v>92.798000000000002</v>
      </c>
    </row>
    <row r="47" spans="1:21" s="19" customFormat="1" ht="15" customHeight="1" x14ac:dyDescent="0.2">
      <c r="A47" s="18" t="s">
        <v>15</v>
      </c>
      <c r="B47" s="65" t="s">
        <v>56</v>
      </c>
      <c r="C47" s="68">
        <v>4</v>
      </c>
      <c r="D47" s="55">
        <v>0</v>
      </c>
      <c r="E47" s="56">
        <v>0</v>
      </c>
      <c r="F47" s="58">
        <v>0</v>
      </c>
      <c r="G47" s="56">
        <v>0</v>
      </c>
      <c r="H47" s="58">
        <v>1</v>
      </c>
      <c r="I47" s="56">
        <v>25</v>
      </c>
      <c r="J47" s="58">
        <v>0</v>
      </c>
      <c r="K47" s="56">
        <v>0</v>
      </c>
      <c r="L47" s="58">
        <v>2</v>
      </c>
      <c r="M47" s="56">
        <v>50</v>
      </c>
      <c r="N47" s="57">
        <v>0</v>
      </c>
      <c r="O47" s="56">
        <v>0</v>
      </c>
      <c r="P47" s="59">
        <v>1</v>
      </c>
      <c r="Q47" s="60">
        <v>25</v>
      </c>
      <c r="R47" s="67">
        <v>0</v>
      </c>
      <c r="S47" s="60">
        <v>0</v>
      </c>
      <c r="T47" s="63">
        <v>308</v>
      </c>
      <c r="U47" s="64">
        <v>100</v>
      </c>
    </row>
    <row r="48" spans="1:21" s="19" customFormat="1" ht="15" customHeight="1" x14ac:dyDescent="0.2">
      <c r="A48" s="18" t="s">
        <v>15</v>
      </c>
      <c r="B48" s="20" t="s">
        <v>57</v>
      </c>
      <c r="C48" s="21">
        <v>29</v>
      </c>
      <c r="D48" s="31">
        <v>0</v>
      </c>
      <c r="E48" s="23">
        <v>0</v>
      </c>
      <c r="F48" s="24">
        <v>0</v>
      </c>
      <c r="G48" s="23">
        <v>0</v>
      </c>
      <c r="H48" s="30">
        <v>0</v>
      </c>
      <c r="I48" s="23">
        <v>0</v>
      </c>
      <c r="J48" s="24">
        <v>11</v>
      </c>
      <c r="K48" s="23">
        <v>37.930999999999997</v>
      </c>
      <c r="L48" s="24">
        <v>14</v>
      </c>
      <c r="M48" s="23">
        <v>48.276000000000003</v>
      </c>
      <c r="N48" s="30">
        <v>0</v>
      </c>
      <c r="O48" s="23">
        <v>0</v>
      </c>
      <c r="P48" s="32">
        <v>4</v>
      </c>
      <c r="Q48" s="26">
        <v>13.793100000000001</v>
      </c>
      <c r="R48" s="31">
        <v>0</v>
      </c>
      <c r="S48" s="26">
        <v>0</v>
      </c>
      <c r="T48" s="28">
        <v>1236</v>
      </c>
      <c r="U48" s="29">
        <v>100</v>
      </c>
    </row>
    <row r="49" spans="1:23" s="19" customFormat="1" ht="15" customHeight="1" x14ac:dyDescent="0.2">
      <c r="A49" s="18" t="s">
        <v>15</v>
      </c>
      <c r="B49" s="65" t="s">
        <v>58</v>
      </c>
      <c r="C49" s="68">
        <v>9</v>
      </c>
      <c r="D49" s="55">
        <v>5</v>
      </c>
      <c r="E49" s="56">
        <v>55.555599999999998</v>
      </c>
      <c r="F49" s="57">
        <v>0</v>
      </c>
      <c r="G49" s="56">
        <v>0</v>
      </c>
      <c r="H49" s="57">
        <v>0</v>
      </c>
      <c r="I49" s="56">
        <v>0</v>
      </c>
      <c r="J49" s="57">
        <v>0</v>
      </c>
      <c r="K49" s="56">
        <v>0</v>
      </c>
      <c r="L49" s="58">
        <v>4</v>
      </c>
      <c r="M49" s="56">
        <v>44.444000000000003</v>
      </c>
      <c r="N49" s="58">
        <v>0</v>
      </c>
      <c r="O49" s="56">
        <v>0</v>
      </c>
      <c r="P49" s="59">
        <v>0</v>
      </c>
      <c r="Q49" s="60">
        <v>0</v>
      </c>
      <c r="R49" s="67">
        <v>0</v>
      </c>
      <c r="S49" s="60">
        <v>0</v>
      </c>
      <c r="T49" s="63">
        <v>688</v>
      </c>
      <c r="U49" s="64">
        <v>100</v>
      </c>
    </row>
    <row r="50" spans="1:23" s="19" customFormat="1" ht="15" customHeight="1" x14ac:dyDescent="0.2">
      <c r="A50" s="18" t="s">
        <v>15</v>
      </c>
      <c r="B50" s="20" t="s">
        <v>59</v>
      </c>
      <c r="C50" s="21">
        <v>80</v>
      </c>
      <c r="D50" s="22">
        <v>0</v>
      </c>
      <c r="E50" s="23">
        <v>0</v>
      </c>
      <c r="F50" s="24">
        <v>1</v>
      </c>
      <c r="G50" s="23">
        <v>1.25</v>
      </c>
      <c r="H50" s="30">
        <v>1</v>
      </c>
      <c r="I50" s="23">
        <v>1.25</v>
      </c>
      <c r="J50" s="24">
        <v>19</v>
      </c>
      <c r="K50" s="23">
        <v>23.75</v>
      </c>
      <c r="L50" s="24">
        <v>58</v>
      </c>
      <c r="M50" s="23">
        <v>72.5</v>
      </c>
      <c r="N50" s="30">
        <v>0</v>
      </c>
      <c r="O50" s="23">
        <v>0</v>
      </c>
      <c r="P50" s="32">
        <v>1</v>
      </c>
      <c r="Q50" s="26">
        <v>1.25</v>
      </c>
      <c r="R50" s="22">
        <v>1</v>
      </c>
      <c r="S50" s="26">
        <v>1.25</v>
      </c>
      <c r="T50" s="28">
        <v>1818</v>
      </c>
      <c r="U50" s="29">
        <v>100</v>
      </c>
    </row>
    <row r="51" spans="1:23" s="19" customFormat="1" ht="15" customHeight="1" x14ac:dyDescent="0.2">
      <c r="A51" s="18" t="s">
        <v>15</v>
      </c>
      <c r="B51" s="65" t="s">
        <v>60</v>
      </c>
      <c r="C51" s="54">
        <v>28</v>
      </c>
      <c r="D51" s="55">
        <v>0</v>
      </c>
      <c r="E51" s="56">
        <v>0</v>
      </c>
      <c r="F51" s="58">
        <v>0</v>
      </c>
      <c r="G51" s="56">
        <v>0</v>
      </c>
      <c r="H51" s="57">
        <v>17</v>
      </c>
      <c r="I51" s="56">
        <v>60.714300000000001</v>
      </c>
      <c r="J51" s="57">
        <v>6</v>
      </c>
      <c r="K51" s="56">
        <v>21.428599999999999</v>
      </c>
      <c r="L51" s="57">
        <v>5</v>
      </c>
      <c r="M51" s="56">
        <v>17.856999999999999</v>
      </c>
      <c r="N51" s="58">
        <v>0</v>
      </c>
      <c r="O51" s="56">
        <v>0</v>
      </c>
      <c r="P51" s="59">
        <v>0</v>
      </c>
      <c r="Q51" s="60">
        <v>0</v>
      </c>
      <c r="R51" s="55">
        <v>3</v>
      </c>
      <c r="S51" s="60">
        <v>10.7143</v>
      </c>
      <c r="T51" s="63">
        <v>8616</v>
      </c>
      <c r="U51" s="64">
        <v>100</v>
      </c>
    </row>
    <row r="52" spans="1:23" s="19" customFormat="1" ht="15" customHeight="1" x14ac:dyDescent="0.2">
      <c r="A52" s="18" t="s">
        <v>15</v>
      </c>
      <c r="B52" s="20" t="s">
        <v>61</v>
      </c>
      <c r="C52" s="21">
        <v>35</v>
      </c>
      <c r="D52" s="31">
        <v>0</v>
      </c>
      <c r="E52" s="23">
        <v>0</v>
      </c>
      <c r="F52" s="24">
        <v>1</v>
      </c>
      <c r="G52" s="23">
        <v>2.8571</v>
      </c>
      <c r="H52" s="30">
        <v>2</v>
      </c>
      <c r="I52" s="23">
        <v>5.7142999999999997</v>
      </c>
      <c r="J52" s="30">
        <v>0</v>
      </c>
      <c r="K52" s="23">
        <v>0</v>
      </c>
      <c r="L52" s="24">
        <v>30</v>
      </c>
      <c r="M52" s="23">
        <v>85.713999999999999</v>
      </c>
      <c r="N52" s="30">
        <v>0</v>
      </c>
      <c r="O52" s="23">
        <v>0</v>
      </c>
      <c r="P52" s="25">
        <v>2</v>
      </c>
      <c r="Q52" s="26">
        <v>5.7142999999999997</v>
      </c>
      <c r="R52" s="22">
        <v>2</v>
      </c>
      <c r="S52" s="26">
        <v>5.7142999999999997</v>
      </c>
      <c r="T52" s="28">
        <v>1009</v>
      </c>
      <c r="U52" s="29">
        <v>100</v>
      </c>
    </row>
    <row r="53" spans="1:23" s="19" customFormat="1" ht="15" customHeight="1" x14ac:dyDescent="0.2">
      <c r="A53" s="18" t="s">
        <v>15</v>
      </c>
      <c r="B53" s="65" t="s">
        <v>62</v>
      </c>
      <c r="C53" s="68">
        <v>26</v>
      </c>
      <c r="D53" s="67">
        <v>0</v>
      </c>
      <c r="E53" s="56">
        <v>0</v>
      </c>
      <c r="F53" s="57">
        <v>0</v>
      </c>
      <c r="G53" s="56">
        <v>0</v>
      </c>
      <c r="H53" s="58">
        <v>0</v>
      </c>
      <c r="I53" s="56">
        <v>0</v>
      </c>
      <c r="J53" s="57">
        <v>0</v>
      </c>
      <c r="K53" s="56">
        <v>0</v>
      </c>
      <c r="L53" s="58">
        <v>24</v>
      </c>
      <c r="M53" s="56">
        <v>92.308000000000007</v>
      </c>
      <c r="N53" s="58">
        <v>0</v>
      </c>
      <c r="O53" s="56">
        <v>0</v>
      </c>
      <c r="P53" s="59">
        <v>2</v>
      </c>
      <c r="Q53" s="60">
        <v>7.6923000000000004</v>
      </c>
      <c r="R53" s="67">
        <v>0</v>
      </c>
      <c r="S53" s="60">
        <v>0</v>
      </c>
      <c r="T53" s="63">
        <v>306</v>
      </c>
      <c r="U53" s="64">
        <v>100</v>
      </c>
    </row>
    <row r="54" spans="1:23" s="19" customFormat="1" ht="15" customHeight="1" x14ac:dyDescent="0.2">
      <c r="A54" s="18" t="s">
        <v>15</v>
      </c>
      <c r="B54" s="20" t="s">
        <v>63</v>
      </c>
      <c r="C54" s="21">
        <v>100</v>
      </c>
      <c r="D54" s="31">
        <v>0</v>
      </c>
      <c r="E54" s="23">
        <v>0</v>
      </c>
      <c r="F54" s="24">
        <v>1</v>
      </c>
      <c r="G54" s="34">
        <v>1</v>
      </c>
      <c r="H54" s="30">
        <v>1</v>
      </c>
      <c r="I54" s="34">
        <v>1</v>
      </c>
      <c r="J54" s="24">
        <v>56</v>
      </c>
      <c r="K54" s="23">
        <v>56</v>
      </c>
      <c r="L54" s="24">
        <v>36</v>
      </c>
      <c r="M54" s="23">
        <v>36</v>
      </c>
      <c r="N54" s="24">
        <v>0</v>
      </c>
      <c r="O54" s="23">
        <v>0</v>
      </c>
      <c r="P54" s="32">
        <v>6</v>
      </c>
      <c r="Q54" s="26">
        <v>6</v>
      </c>
      <c r="R54" s="22">
        <v>1</v>
      </c>
      <c r="S54" s="26">
        <v>1</v>
      </c>
      <c r="T54" s="28">
        <v>1971</v>
      </c>
      <c r="U54" s="29">
        <v>100</v>
      </c>
    </row>
    <row r="55" spans="1:23" s="19" customFormat="1" ht="15" customHeight="1" x14ac:dyDescent="0.2">
      <c r="A55" s="18" t="s">
        <v>15</v>
      </c>
      <c r="B55" s="65" t="s">
        <v>64</v>
      </c>
      <c r="C55" s="54">
        <v>212</v>
      </c>
      <c r="D55" s="55">
        <v>6</v>
      </c>
      <c r="E55" s="56">
        <v>2.8302</v>
      </c>
      <c r="F55" s="57">
        <v>5</v>
      </c>
      <c r="G55" s="56">
        <v>2.3584999999999998</v>
      </c>
      <c r="H55" s="58">
        <v>39</v>
      </c>
      <c r="I55" s="56">
        <v>18.3962</v>
      </c>
      <c r="J55" s="58">
        <v>9</v>
      </c>
      <c r="K55" s="56">
        <v>4.2453000000000003</v>
      </c>
      <c r="L55" s="57">
        <v>136</v>
      </c>
      <c r="M55" s="56">
        <v>64.150999999999996</v>
      </c>
      <c r="N55" s="57">
        <v>0</v>
      </c>
      <c r="O55" s="56">
        <v>0</v>
      </c>
      <c r="P55" s="66">
        <v>17</v>
      </c>
      <c r="Q55" s="60">
        <v>8.0189000000000004</v>
      </c>
      <c r="R55" s="55">
        <v>5</v>
      </c>
      <c r="S55" s="60">
        <v>2.3584999999999998</v>
      </c>
      <c r="T55" s="63">
        <v>2305</v>
      </c>
      <c r="U55" s="64">
        <v>100</v>
      </c>
    </row>
    <row r="56" spans="1:23" s="19" customFormat="1" ht="15" customHeight="1" x14ac:dyDescent="0.2">
      <c r="A56" s="18" t="s">
        <v>15</v>
      </c>
      <c r="B56" s="20" t="s">
        <v>65</v>
      </c>
      <c r="C56" s="21">
        <v>5</v>
      </c>
      <c r="D56" s="22">
        <v>0</v>
      </c>
      <c r="E56" s="23">
        <v>0</v>
      </c>
      <c r="F56" s="24">
        <v>0</v>
      </c>
      <c r="G56" s="23">
        <v>0</v>
      </c>
      <c r="H56" s="24">
        <v>0</v>
      </c>
      <c r="I56" s="23">
        <v>0</v>
      </c>
      <c r="J56" s="30">
        <v>0</v>
      </c>
      <c r="K56" s="23">
        <v>0</v>
      </c>
      <c r="L56" s="24">
        <v>5</v>
      </c>
      <c r="M56" s="23">
        <v>100</v>
      </c>
      <c r="N56" s="30">
        <v>0</v>
      </c>
      <c r="O56" s="23">
        <v>0</v>
      </c>
      <c r="P56" s="25">
        <v>0</v>
      </c>
      <c r="Q56" s="26">
        <v>0</v>
      </c>
      <c r="R56" s="31">
        <v>0</v>
      </c>
      <c r="S56" s="26">
        <v>0</v>
      </c>
      <c r="T56" s="28">
        <v>720</v>
      </c>
      <c r="U56" s="29">
        <v>100</v>
      </c>
    </row>
    <row r="57" spans="1:23" s="19" customFormat="1" ht="15" customHeight="1" x14ac:dyDescent="0.2">
      <c r="A57" s="18" t="s">
        <v>15</v>
      </c>
      <c r="B57" s="65" t="s">
        <v>66</v>
      </c>
      <c r="C57" s="54">
        <v>337</v>
      </c>
      <c r="D57" s="55">
        <v>3</v>
      </c>
      <c r="E57" s="56">
        <v>0.89019999999999999</v>
      </c>
      <c r="F57" s="58">
        <v>4</v>
      </c>
      <c r="G57" s="56">
        <v>1.1869000000000001</v>
      </c>
      <c r="H57" s="57">
        <v>22</v>
      </c>
      <c r="I57" s="56">
        <v>6.5282</v>
      </c>
      <c r="J57" s="57">
        <v>62</v>
      </c>
      <c r="K57" s="56">
        <v>18.397600000000001</v>
      </c>
      <c r="L57" s="57">
        <v>228</v>
      </c>
      <c r="M57" s="56">
        <v>67.656000000000006</v>
      </c>
      <c r="N57" s="57">
        <v>0</v>
      </c>
      <c r="O57" s="56">
        <v>0</v>
      </c>
      <c r="P57" s="66">
        <v>18</v>
      </c>
      <c r="Q57" s="60">
        <v>5.3411999999999997</v>
      </c>
      <c r="R57" s="67">
        <v>7</v>
      </c>
      <c r="S57" s="60">
        <v>2.0771999999999999</v>
      </c>
      <c r="T57" s="63">
        <v>2232</v>
      </c>
      <c r="U57" s="64">
        <v>100</v>
      </c>
    </row>
    <row r="58" spans="1:23" s="19" customFormat="1" ht="15" customHeight="1" thickBot="1" x14ac:dyDescent="0.25">
      <c r="A58" s="18" t="s">
        <v>15</v>
      </c>
      <c r="B58" s="35" t="s">
        <v>67</v>
      </c>
      <c r="C58" s="69">
        <v>16</v>
      </c>
      <c r="D58" s="70">
        <v>0</v>
      </c>
      <c r="E58" s="37">
        <v>0</v>
      </c>
      <c r="F58" s="38">
        <v>1</v>
      </c>
      <c r="G58" s="37">
        <v>6.25</v>
      </c>
      <c r="H58" s="39">
        <v>2</v>
      </c>
      <c r="I58" s="37">
        <v>12.5</v>
      </c>
      <c r="J58" s="38">
        <v>0</v>
      </c>
      <c r="K58" s="37">
        <v>0</v>
      </c>
      <c r="L58" s="38">
        <v>13</v>
      </c>
      <c r="M58" s="37">
        <v>81.25</v>
      </c>
      <c r="N58" s="38">
        <v>0</v>
      </c>
      <c r="O58" s="37">
        <v>0</v>
      </c>
      <c r="P58" s="40">
        <v>0</v>
      </c>
      <c r="Q58" s="41">
        <v>0</v>
      </c>
      <c r="R58" s="36">
        <v>0</v>
      </c>
      <c r="S58" s="41">
        <v>0</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female students", A7, ", ", IF(ISTEXT(D7),LEFT(D7,3),TEXT(D7,"#,##0"))," (", TEXT(E7,"0.0"),"%) were American Indian or Alaska Native.")</f>
        <v>NOTE: Table reads (for US Totals):  Of all 3,712 public school female students served under IDEA subjected to seclusion, 76 (2.0%) were American Indian or Alaska Native.</v>
      </c>
      <c r="C60" s="45"/>
      <c r="D60" s="45"/>
      <c r="E60" s="45"/>
      <c r="F60" s="45"/>
      <c r="G60" s="45"/>
      <c r="H60" s="45"/>
      <c r="I60" s="45"/>
      <c r="J60" s="45"/>
      <c r="K60" s="45"/>
      <c r="L60" s="45"/>
      <c r="M60" s="45"/>
      <c r="N60" s="45"/>
      <c r="O60" s="45"/>
      <c r="P60" s="45"/>
      <c r="Q60" s="45"/>
      <c r="R60" s="45"/>
      <c r="S60" s="45"/>
      <c r="T60" s="50"/>
      <c r="U60" s="51"/>
    </row>
    <row r="61" spans="1:23" s="19" customFormat="1" ht="15" customHeight="1" x14ac:dyDescent="0.2">
      <c r="A61" s="18"/>
      <c r="B61" s="91" t="s">
        <v>77</v>
      </c>
      <c r="C61" s="91"/>
      <c r="D61" s="91"/>
      <c r="E61" s="91"/>
      <c r="F61" s="91"/>
      <c r="G61" s="91"/>
      <c r="H61" s="91"/>
      <c r="I61" s="91"/>
      <c r="J61" s="91"/>
      <c r="K61" s="91"/>
      <c r="L61" s="91"/>
      <c r="M61" s="91"/>
      <c r="N61" s="91"/>
      <c r="O61" s="91"/>
      <c r="P61" s="91"/>
      <c r="Q61" s="91"/>
      <c r="R61" s="91"/>
      <c r="S61" s="91"/>
      <c r="T61" s="91"/>
      <c r="U61" s="91"/>
      <c r="V61" s="91"/>
      <c r="W61" s="91"/>
    </row>
    <row r="62" spans="1:23" s="46" customFormat="1" ht="14.1" customHeight="1" x14ac:dyDescent="0.2">
      <c r="B62" s="91" t="s">
        <v>76</v>
      </c>
      <c r="C62" s="91"/>
      <c r="D62" s="91"/>
      <c r="E62" s="91"/>
      <c r="F62" s="91"/>
      <c r="G62" s="91"/>
      <c r="H62" s="91"/>
      <c r="I62" s="91"/>
      <c r="J62" s="91"/>
      <c r="K62" s="91"/>
      <c r="L62" s="91"/>
      <c r="M62" s="91"/>
      <c r="N62" s="91"/>
      <c r="O62" s="91"/>
      <c r="P62" s="91"/>
      <c r="Q62" s="91"/>
      <c r="R62" s="91"/>
      <c r="S62" s="91"/>
      <c r="T62" s="91"/>
      <c r="U62" s="91"/>
      <c r="V62" s="91"/>
      <c r="W62" s="91"/>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U4:U5"/>
    <mergeCell ref="D5:E5"/>
    <mergeCell ref="F5:G5"/>
    <mergeCell ref="H5:I5"/>
    <mergeCell ref="J5:K5"/>
    <mergeCell ref="L5:M5"/>
    <mergeCell ref="N5:O5"/>
    <mergeCell ref="P5:Q5"/>
    <mergeCell ref="B4:B5"/>
    <mergeCell ref="C4:C5"/>
    <mergeCell ref="D4:Q4"/>
    <mergeCell ref="R4:S5"/>
    <mergeCell ref="T4:T5"/>
  </mergeCells>
  <printOptions horizontalCentered="1"/>
  <pageMargins left="0.25" right="0.25" top="1" bottom="1" header="0.5" footer="0.5"/>
  <pageSetup paperSize="3" scale="69"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7" t="str">
        <f>CONCATENATE("Number and percentage of public school students ",A7, ", by race/ethnicity, disability status, and English proficiency, by state: School Year 2015-16")</f>
        <v>Number and percentage of public school students not served under IDEA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row>
    <row r="3" spans="1:23" s="1" customFormat="1" ht="15" customHeight="1" thickBot="1" x14ac:dyDescent="0.3">
      <c r="A3" s="73">
        <f>C7</f>
        <v>10495</v>
      </c>
      <c r="B3" s="76"/>
      <c r="C3" s="75"/>
      <c r="D3" s="75"/>
      <c r="E3" s="75"/>
      <c r="F3" s="75"/>
      <c r="G3" s="75"/>
      <c r="H3" s="75"/>
      <c r="I3" s="75"/>
      <c r="J3" s="75"/>
      <c r="K3" s="75"/>
      <c r="L3" s="75"/>
      <c r="M3" s="75"/>
      <c r="N3" s="75"/>
      <c r="O3" s="75"/>
      <c r="P3" s="75"/>
      <c r="Q3" s="75"/>
      <c r="R3" s="75"/>
      <c r="S3" s="75"/>
      <c r="T3" s="75"/>
      <c r="U3" s="3"/>
      <c r="V3" s="75"/>
      <c r="W3" s="75"/>
    </row>
    <row r="4" spans="1:23" s="9" customFormat="1" ht="24.95" customHeight="1" x14ac:dyDescent="0.2">
      <c r="A4" s="8"/>
      <c r="B4" s="78" t="s">
        <v>0</v>
      </c>
      <c r="C4" s="80" t="s">
        <v>10</v>
      </c>
      <c r="D4" s="82" t="s">
        <v>82</v>
      </c>
      <c r="E4" s="83"/>
      <c r="F4" s="83"/>
      <c r="G4" s="83"/>
      <c r="H4" s="83"/>
      <c r="I4" s="83"/>
      <c r="J4" s="83"/>
      <c r="K4" s="83"/>
      <c r="L4" s="83"/>
      <c r="M4" s="83"/>
      <c r="N4" s="83"/>
      <c r="O4" s="83"/>
      <c r="P4" s="83"/>
      <c r="Q4" s="84"/>
      <c r="R4" s="85" t="s">
        <v>16</v>
      </c>
      <c r="S4" s="86"/>
      <c r="T4" s="85" t="s">
        <v>11</v>
      </c>
      <c r="U4" s="86"/>
      <c r="V4" s="89" t="s">
        <v>14</v>
      </c>
      <c r="W4" s="92" t="s">
        <v>12</v>
      </c>
    </row>
    <row r="5" spans="1:23"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90"/>
      <c r="W5" s="93"/>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
        <v>81</v>
      </c>
      <c r="B7" s="53" t="s">
        <v>9</v>
      </c>
      <c r="C7" s="54">
        <f>D7+F7+H7+J7+L7+N7+P7</f>
        <v>10495</v>
      </c>
      <c r="D7" s="55">
        <v>630</v>
      </c>
      <c r="E7" s="56">
        <v>6.0029000000000003</v>
      </c>
      <c r="F7" s="57">
        <v>39</v>
      </c>
      <c r="G7" s="56">
        <v>0.37161</v>
      </c>
      <c r="H7" s="57">
        <v>1486</v>
      </c>
      <c r="I7" s="56">
        <v>14.1591</v>
      </c>
      <c r="J7" s="57">
        <v>2781</v>
      </c>
      <c r="K7" s="56">
        <v>26.498000000000001</v>
      </c>
      <c r="L7" s="57">
        <v>4998</v>
      </c>
      <c r="M7" s="56">
        <v>47.622700000000002</v>
      </c>
      <c r="N7" s="58">
        <v>32</v>
      </c>
      <c r="O7" s="56">
        <v>0.3049</v>
      </c>
      <c r="P7" s="59">
        <v>529</v>
      </c>
      <c r="Q7" s="60">
        <v>5.0404999999999998</v>
      </c>
      <c r="R7" s="61">
        <v>312</v>
      </c>
      <c r="S7" s="60">
        <v>2.9729999999999999</v>
      </c>
      <c r="T7" s="61">
        <v>705</v>
      </c>
      <c r="U7" s="62">
        <v>6.7175000000000002</v>
      </c>
      <c r="V7" s="63">
        <v>96360</v>
      </c>
      <c r="W7" s="64">
        <v>99.384</v>
      </c>
    </row>
    <row r="8" spans="1:23" s="19" customFormat="1" ht="15" customHeight="1" x14ac:dyDescent="0.2">
      <c r="A8" s="18" t="s">
        <v>15</v>
      </c>
      <c r="B8" s="20" t="s">
        <v>18</v>
      </c>
      <c r="C8" s="21">
        <f t="shared" ref="C8:C58" si="0">D8+F8+H8+J8+L8+N8+P8</f>
        <v>414</v>
      </c>
      <c r="D8" s="22">
        <v>0</v>
      </c>
      <c r="E8" s="23">
        <v>0</v>
      </c>
      <c r="F8" s="24">
        <v>2</v>
      </c>
      <c r="G8" s="23">
        <v>0.48309000000000002</v>
      </c>
      <c r="H8" s="30">
        <v>4</v>
      </c>
      <c r="I8" s="23">
        <v>0.96619999999999995</v>
      </c>
      <c r="J8" s="24">
        <v>254</v>
      </c>
      <c r="K8" s="23">
        <v>61.353000000000002</v>
      </c>
      <c r="L8" s="24">
        <v>150</v>
      </c>
      <c r="M8" s="23">
        <v>36.231900000000003</v>
      </c>
      <c r="N8" s="24">
        <v>0</v>
      </c>
      <c r="O8" s="23">
        <v>0</v>
      </c>
      <c r="P8" s="32">
        <v>4</v>
      </c>
      <c r="Q8" s="26">
        <v>0.96619999999999995</v>
      </c>
      <c r="R8" s="22">
        <v>0</v>
      </c>
      <c r="S8" s="26">
        <v>0</v>
      </c>
      <c r="T8" s="31">
        <v>0</v>
      </c>
      <c r="U8" s="27">
        <v>0</v>
      </c>
      <c r="V8" s="28">
        <v>1400</v>
      </c>
      <c r="W8" s="29">
        <v>100</v>
      </c>
    </row>
    <row r="9" spans="1:23" s="19" customFormat="1" ht="15" customHeight="1" x14ac:dyDescent="0.2">
      <c r="A9" s="18" t="s">
        <v>15</v>
      </c>
      <c r="B9" s="65" t="s">
        <v>17</v>
      </c>
      <c r="C9" s="54">
        <f t="shared" si="0"/>
        <v>21</v>
      </c>
      <c r="D9" s="55">
        <v>6</v>
      </c>
      <c r="E9" s="56">
        <v>28.571400000000001</v>
      </c>
      <c r="F9" s="57">
        <v>0</v>
      </c>
      <c r="G9" s="56">
        <v>0</v>
      </c>
      <c r="H9" s="57">
        <v>0</v>
      </c>
      <c r="I9" s="56">
        <v>0</v>
      </c>
      <c r="J9" s="58">
        <v>1</v>
      </c>
      <c r="K9" s="56">
        <v>4.7619999999999996</v>
      </c>
      <c r="L9" s="58">
        <v>11</v>
      </c>
      <c r="M9" s="56">
        <v>52.381</v>
      </c>
      <c r="N9" s="57">
        <v>0</v>
      </c>
      <c r="O9" s="56">
        <v>0</v>
      </c>
      <c r="P9" s="66">
        <v>3</v>
      </c>
      <c r="Q9" s="60">
        <v>14.2857</v>
      </c>
      <c r="R9" s="67">
        <v>0</v>
      </c>
      <c r="S9" s="60">
        <v>0</v>
      </c>
      <c r="T9" s="67">
        <v>2</v>
      </c>
      <c r="U9" s="62">
        <v>9.5237999999999996</v>
      </c>
      <c r="V9" s="63">
        <v>503</v>
      </c>
      <c r="W9" s="64">
        <v>100</v>
      </c>
    </row>
    <row r="10" spans="1:23" s="19" customFormat="1" ht="15" customHeight="1" x14ac:dyDescent="0.2">
      <c r="A10" s="18" t="s">
        <v>15</v>
      </c>
      <c r="B10" s="20" t="s">
        <v>20</v>
      </c>
      <c r="C10" s="21">
        <f t="shared" si="0"/>
        <v>77</v>
      </c>
      <c r="D10" s="31">
        <v>6</v>
      </c>
      <c r="E10" s="23">
        <v>7.7922000000000002</v>
      </c>
      <c r="F10" s="24">
        <v>0</v>
      </c>
      <c r="G10" s="23">
        <v>0</v>
      </c>
      <c r="H10" s="30">
        <v>18</v>
      </c>
      <c r="I10" s="23">
        <v>23.3766</v>
      </c>
      <c r="J10" s="24">
        <v>13</v>
      </c>
      <c r="K10" s="23">
        <v>16.882999999999999</v>
      </c>
      <c r="L10" s="30">
        <v>34</v>
      </c>
      <c r="M10" s="23">
        <v>44.155799999999999</v>
      </c>
      <c r="N10" s="30">
        <v>0</v>
      </c>
      <c r="O10" s="23">
        <v>0</v>
      </c>
      <c r="P10" s="25">
        <v>6</v>
      </c>
      <c r="Q10" s="26">
        <v>7.7922000000000002</v>
      </c>
      <c r="R10" s="31">
        <v>2</v>
      </c>
      <c r="S10" s="26">
        <v>2.597</v>
      </c>
      <c r="T10" s="31">
        <v>1</v>
      </c>
      <c r="U10" s="27">
        <v>1.2987</v>
      </c>
      <c r="V10" s="28">
        <v>1977</v>
      </c>
      <c r="W10" s="29">
        <v>100</v>
      </c>
    </row>
    <row r="11" spans="1:23" s="19" customFormat="1" ht="15" customHeight="1" x14ac:dyDescent="0.2">
      <c r="A11" s="18" t="s">
        <v>15</v>
      </c>
      <c r="B11" s="65" t="s">
        <v>19</v>
      </c>
      <c r="C11" s="54">
        <f t="shared" si="0"/>
        <v>183</v>
      </c>
      <c r="D11" s="55">
        <v>2</v>
      </c>
      <c r="E11" s="56">
        <v>1.0929</v>
      </c>
      <c r="F11" s="58">
        <v>1</v>
      </c>
      <c r="G11" s="56">
        <v>0.54644999999999999</v>
      </c>
      <c r="H11" s="57">
        <v>26</v>
      </c>
      <c r="I11" s="56">
        <v>14.207700000000001</v>
      </c>
      <c r="J11" s="57">
        <v>6</v>
      </c>
      <c r="K11" s="56">
        <v>3.2789999999999999</v>
      </c>
      <c r="L11" s="57">
        <v>123</v>
      </c>
      <c r="M11" s="56">
        <v>67.213099999999997</v>
      </c>
      <c r="N11" s="57">
        <v>24</v>
      </c>
      <c r="O11" s="56">
        <v>13.114800000000001</v>
      </c>
      <c r="P11" s="66">
        <v>1</v>
      </c>
      <c r="Q11" s="60">
        <v>0.5464</v>
      </c>
      <c r="R11" s="67">
        <v>21</v>
      </c>
      <c r="S11" s="60">
        <v>11.475</v>
      </c>
      <c r="T11" s="55">
        <v>73</v>
      </c>
      <c r="U11" s="62">
        <v>39.890700000000002</v>
      </c>
      <c r="V11" s="63">
        <v>1092</v>
      </c>
      <c r="W11" s="64">
        <v>100</v>
      </c>
    </row>
    <row r="12" spans="1:23" s="19" customFormat="1" ht="15" customHeight="1" x14ac:dyDescent="0.2">
      <c r="A12" s="18" t="s">
        <v>15</v>
      </c>
      <c r="B12" s="20" t="s">
        <v>21</v>
      </c>
      <c r="C12" s="21">
        <f t="shared" si="0"/>
        <v>208</v>
      </c>
      <c r="D12" s="22">
        <v>1</v>
      </c>
      <c r="E12" s="23">
        <v>0.48080000000000001</v>
      </c>
      <c r="F12" s="30">
        <v>3</v>
      </c>
      <c r="G12" s="23">
        <v>1.44231</v>
      </c>
      <c r="H12" s="24">
        <v>124</v>
      </c>
      <c r="I12" s="23">
        <v>59.615400000000001</v>
      </c>
      <c r="J12" s="24">
        <v>44</v>
      </c>
      <c r="K12" s="23">
        <v>21.154</v>
      </c>
      <c r="L12" s="24">
        <v>28</v>
      </c>
      <c r="M12" s="23">
        <v>13.461499999999999</v>
      </c>
      <c r="N12" s="30">
        <v>1</v>
      </c>
      <c r="O12" s="23">
        <v>0.48080000000000001</v>
      </c>
      <c r="P12" s="32">
        <v>7</v>
      </c>
      <c r="Q12" s="26">
        <v>3.3654000000000002</v>
      </c>
      <c r="R12" s="31">
        <v>9</v>
      </c>
      <c r="S12" s="26">
        <v>4.327</v>
      </c>
      <c r="T12" s="22">
        <v>16</v>
      </c>
      <c r="U12" s="27">
        <v>7.6923000000000004</v>
      </c>
      <c r="V12" s="28">
        <v>10138</v>
      </c>
      <c r="W12" s="29">
        <v>100</v>
      </c>
    </row>
    <row r="13" spans="1:23" s="19" customFormat="1" ht="15" customHeight="1" x14ac:dyDescent="0.2">
      <c r="A13" s="18" t="s">
        <v>15</v>
      </c>
      <c r="B13" s="65" t="s">
        <v>22</v>
      </c>
      <c r="C13" s="54">
        <f t="shared" si="0"/>
        <v>66</v>
      </c>
      <c r="D13" s="55">
        <v>0</v>
      </c>
      <c r="E13" s="56">
        <v>0</v>
      </c>
      <c r="F13" s="58">
        <v>1</v>
      </c>
      <c r="G13" s="56">
        <v>1.51515</v>
      </c>
      <c r="H13" s="57">
        <v>22</v>
      </c>
      <c r="I13" s="56">
        <v>33.333300000000001</v>
      </c>
      <c r="J13" s="58">
        <v>19</v>
      </c>
      <c r="K13" s="56">
        <v>28.788</v>
      </c>
      <c r="L13" s="57">
        <v>21</v>
      </c>
      <c r="M13" s="56">
        <v>31.818200000000001</v>
      </c>
      <c r="N13" s="57">
        <v>0</v>
      </c>
      <c r="O13" s="56">
        <v>0</v>
      </c>
      <c r="P13" s="59">
        <v>3</v>
      </c>
      <c r="Q13" s="60">
        <v>4.5454999999999997</v>
      </c>
      <c r="R13" s="55">
        <v>1</v>
      </c>
      <c r="S13" s="60">
        <v>1.5149999999999999</v>
      </c>
      <c r="T13" s="67">
        <v>1</v>
      </c>
      <c r="U13" s="62">
        <v>1.5152000000000001</v>
      </c>
      <c r="V13" s="63">
        <v>1868</v>
      </c>
      <c r="W13" s="64">
        <v>91.328000000000003</v>
      </c>
    </row>
    <row r="14" spans="1:23" s="19" customFormat="1" ht="15" customHeight="1" x14ac:dyDescent="0.2">
      <c r="A14" s="18" t="s">
        <v>15</v>
      </c>
      <c r="B14" s="20" t="s">
        <v>23</v>
      </c>
      <c r="C14" s="33">
        <f t="shared" si="0"/>
        <v>128</v>
      </c>
      <c r="D14" s="22">
        <v>0</v>
      </c>
      <c r="E14" s="23">
        <v>0</v>
      </c>
      <c r="F14" s="24">
        <v>0</v>
      </c>
      <c r="G14" s="23">
        <v>0</v>
      </c>
      <c r="H14" s="30">
        <v>35</v>
      </c>
      <c r="I14" s="23">
        <v>27.343800000000002</v>
      </c>
      <c r="J14" s="30">
        <v>37</v>
      </c>
      <c r="K14" s="23">
        <v>28.905999999999999</v>
      </c>
      <c r="L14" s="30">
        <v>51</v>
      </c>
      <c r="M14" s="23">
        <v>39.843800000000002</v>
      </c>
      <c r="N14" s="24">
        <v>0</v>
      </c>
      <c r="O14" s="23">
        <v>0</v>
      </c>
      <c r="P14" s="25">
        <v>5</v>
      </c>
      <c r="Q14" s="26">
        <v>3.9062999999999999</v>
      </c>
      <c r="R14" s="31">
        <v>13</v>
      </c>
      <c r="S14" s="26">
        <v>10.156000000000001</v>
      </c>
      <c r="T14" s="22">
        <v>5</v>
      </c>
      <c r="U14" s="27">
        <v>3.9062999999999999</v>
      </c>
      <c r="V14" s="28">
        <v>1238</v>
      </c>
      <c r="W14" s="29">
        <v>100</v>
      </c>
    </row>
    <row r="15" spans="1:23" s="19" customFormat="1" ht="15" customHeight="1" x14ac:dyDescent="0.2">
      <c r="A15" s="18" t="s">
        <v>15</v>
      </c>
      <c r="B15" s="65" t="s">
        <v>25</v>
      </c>
      <c r="C15" s="68">
        <f t="shared" si="0"/>
        <v>1</v>
      </c>
      <c r="D15" s="55">
        <v>0</v>
      </c>
      <c r="E15" s="56">
        <v>0</v>
      </c>
      <c r="F15" s="57">
        <v>0</v>
      </c>
      <c r="G15" s="56">
        <v>0</v>
      </c>
      <c r="H15" s="57">
        <v>0</v>
      </c>
      <c r="I15" s="56">
        <v>0</v>
      </c>
      <c r="J15" s="58">
        <v>1</v>
      </c>
      <c r="K15" s="56">
        <v>100</v>
      </c>
      <c r="L15" s="57">
        <v>0</v>
      </c>
      <c r="M15" s="56">
        <v>0</v>
      </c>
      <c r="N15" s="58">
        <v>0</v>
      </c>
      <c r="O15" s="56">
        <v>0</v>
      </c>
      <c r="P15" s="59">
        <v>0</v>
      </c>
      <c r="Q15" s="60">
        <v>0</v>
      </c>
      <c r="R15" s="67">
        <v>1</v>
      </c>
      <c r="S15" s="60">
        <v>100</v>
      </c>
      <c r="T15" s="55">
        <v>0</v>
      </c>
      <c r="U15" s="62">
        <v>0</v>
      </c>
      <c r="V15" s="63">
        <v>235</v>
      </c>
      <c r="W15" s="64">
        <v>100</v>
      </c>
    </row>
    <row r="16" spans="1:23" s="19" customFormat="1" ht="15" customHeight="1" x14ac:dyDescent="0.2">
      <c r="A16" s="18" t="s">
        <v>15</v>
      </c>
      <c r="B16" s="20" t="s">
        <v>24</v>
      </c>
      <c r="C16" s="33">
        <f t="shared" si="0"/>
        <v>40</v>
      </c>
      <c r="D16" s="31">
        <v>0</v>
      </c>
      <c r="E16" s="23">
        <v>0</v>
      </c>
      <c r="F16" s="30">
        <v>0</v>
      </c>
      <c r="G16" s="23">
        <v>0</v>
      </c>
      <c r="H16" s="24">
        <v>3</v>
      </c>
      <c r="I16" s="23">
        <v>7.5</v>
      </c>
      <c r="J16" s="30">
        <v>37</v>
      </c>
      <c r="K16" s="23">
        <v>92.5</v>
      </c>
      <c r="L16" s="24">
        <v>0</v>
      </c>
      <c r="M16" s="23">
        <v>0</v>
      </c>
      <c r="N16" s="30">
        <v>0</v>
      </c>
      <c r="O16" s="23">
        <v>0</v>
      </c>
      <c r="P16" s="25">
        <v>0</v>
      </c>
      <c r="Q16" s="26">
        <v>0</v>
      </c>
      <c r="R16" s="22">
        <v>2</v>
      </c>
      <c r="S16" s="26">
        <v>5</v>
      </c>
      <c r="T16" s="22">
        <v>1</v>
      </c>
      <c r="U16" s="27">
        <v>2.5</v>
      </c>
      <c r="V16" s="28">
        <v>221</v>
      </c>
      <c r="W16" s="29">
        <v>100</v>
      </c>
    </row>
    <row r="17" spans="1:23" s="19" customFormat="1" ht="15" customHeight="1" x14ac:dyDescent="0.2">
      <c r="A17" s="18" t="s">
        <v>15</v>
      </c>
      <c r="B17" s="65" t="s">
        <v>26</v>
      </c>
      <c r="C17" s="54">
        <f t="shared" si="0"/>
        <v>203</v>
      </c>
      <c r="D17" s="55">
        <v>1</v>
      </c>
      <c r="E17" s="56">
        <v>0.49259999999999998</v>
      </c>
      <c r="F17" s="58">
        <v>1</v>
      </c>
      <c r="G17" s="56">
        <v>0.49260999999999999</v>
      </c>
      <c r="H17" s="57">
        <v>13</v>
      </c>
      <c r="I17" s="56">
        <v>6.4039000000000001</v>
      </c>
      <c r="J17" s="58">
        <v>87</v>
      </c>
      <c r="K17" s="56">
        <v>42.856999999999999</v>
      </c>
      <c r="L17" s="58">
        <v>89</v>
      </c>
      <c r="M17" s="56">
        <v>43.842399999999998</v>
      </c>
      <c r="N17" s="58">
        <v>0</v>
      </c>
      <c r="O17" s="56">
        <v>0</v>
      </c>
      <c r="P17" s="66">
        <v>12</v>
      </c>
      <c r="Q17" s="60">
        <v>5.9112999999999998</v>
      </c>
      <c r="R17" s="55">
        <v>14</v>
      </c>
      <c r="S17" s="60">
        <v>6.8970000000000002</v>
      </c>
      <c r="T17" s="55">
        <v>5</v>
      </c>
      <c r="U17" s="62">
        <v>2.4630999999999998</v>
      </c>
      <c r="V17" s="63">
        <v>3952</v>
      </c>
      <c r="W17" s="64">
        <v>100</v>
      </c>
    </row>
    <row r="18" spans="1:23" s="19" customFormat="1" ht="15" customHeight="1" x14ac:dyDescent="0.2">
      <c r="A18" s="18" t="s">
        <v>15</v>
      </c>
      <c r="B18" s="20" t="s">
        <v>27</v>
      </c>
      <c r="C18" s="21">
        <f t="shared" si="0"/>
        <v>172</v>
      </c>
      <c r="D18" s="31">
        <v>0</v>
      </c>
      <c r="E18" s="23">
        <v>0</v>
      </c>
      <c r="F18" s="24">
        <v>0</v>
      </c>
      <c r="G18" s="23">
        <v>0</v>
      </c>
      <c r="H18" s="24">
        <v>4</v>
      </c>
      <c r="I18" s="23">
        <v>2.3256000000000001</v>
      </c>
      <c r="J18" s="24">
        <v>145</v>
      </c>
      <c r="K18" s="23">
        <v>84.302000000000007</v>
      </c>
      <c r="L18" s="24">
        <v>20</v>
      </c>
      <c r="M18" s="23">
        <v>11.6279</v>
      </c>
      <c r="N18" s="24">
        <v>0</v>
      </c>
      <c r="O18" s="23">
        <v>0</v>
      </c>
      <c r="P18" s="25">
        <v>3</v>
      </c>
      <c r="Q18" s="26">
        <v>1.7442</v>
      </c>
      <c r="R18" s="31">
        <v>0</v>
      </c>
      <c r="S18" s="26">
        <v>0</v>
      </c>
      <c r="T18" s="22">
        <v>0</v>
      </c>
      <c r="U18" s="27">
        <v>0</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298</v>
      </c>
      <c r="D20" s="31">
        <v>4</v>
      </c>
      <c r="E20" s="23">
        <v>1.3423</v>
      </c>
      <c r="F20" s="30">
        <v>0</v>
      </c>
      <c r="G20" s="23">
        <v>0</v>
      </c>
      <c r="H20" s="24">
        <v>111</v>
      </c>
      <c r="I20" s="23">
        <v>37.2483</v>
      </c>
      <c r="J20" s="30">
        <v>3</v>
      </c>
      <c r="K20" s="23">
        <v>1.0069999999999999</v>
      </c>
      <c r="L20" s="30">
        <v>172</v>
      </c>
      <c r="M20" s="23">
        <v>57.7181</v>
      </c>
      <c r="N20" s="30">
        <v>0</v>
      </c>
      <c r="O20" s="23">
        <v>0</v>
      </c>
      <c r="P20" s="25">
        <v>8</v>
      </c>
      <c r="Q20" s="26">
        <v>2.6846000000000001</v>
      </c>
      <c r="R20" s="31">
        <v>25</v>
      </c>
      <c r="S20" s="26">
        <v>8.3889999999999993</v>
      </c>
      <c r="T20" s="22">
        <v>88</v>
      </c>
      <c r="U20" s="27">
        <v>29.530200000000001</v>
      </c>
      <c r="V20" s="28">
        <v>720</v>
      </c>
      <c r="W20" s="29">
        <v>100</v>
      </c>
    </row>
    <row r="21" spans="1:23" s="19" customFormat="1" ht="15" customHeight="1" x14ac:dyDescent="0.2">
      <c r="A21" s="18" t="s">
        <v>15</v>
      </c>
      <c r="B21" s="65" t="s">
        <v>31</v>
      </c>
      <c r="C21" s="54">
        <f t="shared" si="0"/>
        <v>529</v>
      </c>
      <c r="D21" s="67">
        <v>6</v>
      </c>
      <c r="E21" s="56">
        <v>1.1342000000000001</v>
      </c>
      <c r="F21" s="57">
        <v>5</v>
      </c>
      <c r="G21" s="56">
        <v>0.94518000000000002</v>
      </c>
      <c r="H21" s="58">
        <v>72</v>
      </c>
      <c r="I21" s="56">
        <v>13.6106</v>
      </c>
      <c r="J21" s="57">
        <v>83</v>
      </c>
      <c r="K21" s="56">
        <v>15.69</v>
      </c>
      <c r="L21" s="57">
        <v>341</v>
      </c>
      <c r="M21" s="56">
        <v>64.461200000000005</v>
      </c>
      <c r="N21" s="57">
        <v>0</v>
      </c>
      <c r="O21" s="56">
        <v>0</v>
      </c>
      <c r="P21" s="66">
        <v>22</v>
      </c>
      <c r="Q21" s="60">
        <v>4.1588000000000003</v>
      </c>
      <c r="R21" s="55">
        <v>16</v>
      </c>
      <c r="S21" s="60">
        <v>3.0249999999999999</v>
      </c>
      <c r="T21" s="67">
        <v>18</v>
      </c>
      <c r="U21" s="62">
        <v>3.4026000000000001</v>
      </c>
      <c r="V21" s="63">
        <v>4081</v>
      </c>
      <c r="W21" s="64">
        <v>99.706000000000003</v>
      </c>
    </row>
    <row r="22" spans="1:23" s="19" customFormat="1" ht="15" customHeight="1" x14ac:dyDescent="0.2">
      <c r="A22" s="18" t="s">
        <v>15</v>
      </c>
      <c r="B22" s="20" t="s">
        <v>32</v>
      </c>
      <c r="C22" s="21">
        <f t="shared" si="0"/>
        <v>659</v>
      </c>
      <c r="D22" s="22">
        <v>1</v>
      </c>
      <c r="E22" s="23">
        <v>0.1517</v>
      </c>
      <c r="F22" s="30">
        <v>1</v>
      </c>
      <c r="G22" s="23">
        <v>0.15175</v>
      </c>
      <c r="H22" s="30">
        <v>36</v>
      </c>
      <c r="I22" s="23">
        <v>5.4627999999999997</v>
      </c>
      <c r="J22" s="24">
        <v>115</v>
      </c>
      <c r="K22" s="23">
        <v>17.451000000000001</v>
      </c>
      <c r="L22" s="24">
        <v>448</v>
      </c>
      <c r="M22" s="23">
        <v>67.981800000000007</v>
      </c>
      <c r="N22" s="24">
        <v>0</v>
      </c>
      <c r="O22" s="23">
        <v>0</v>
      </c>
      <c r="P22" s="32">
        <v>58</v>
      </c>
      <c r="Q22" s="26">
        <v>8.8011999999999997</v>
      </c>
      <c r="R22" s="31">
        <v>16</v>
      </c>
      <c r="S22" s="26">
        <v>2.4279999999999999</v>
      </c>
      <c r="T22" s="31">
        <v>15</v>
      </c>
      <c r="U22" s="27">
        <v>2.2761999999999998</v>
      </c>
      <c r="V22" s="28">
        <v>1879</v>
      </c>
      <c r="W22" s="29">
        <v>100</v>
      </c>
    </row>
    <row r="23" spans="1:23" s="19" customFormat="1" ht="15" customHeight="1" x14ac:dyDescent="0.2">
      <c r="A23" s="18" t="s">
        <v>15</v>
      </c>
      <c r="B23" s="65" t="s">
        <v>29</v>
      </c>
      <c r="C23" s="54">
        <f t="shared" si="0"/>
        <v>507</v>
      </c>
      <c r="D23" s="55">
        <v>1</v>
      </c>
      <c r="E23" s="56">
        <v>0.19719999999999999</v>
      </c>
      <c r="F23" s="57">
        <v>1</v>
      </c>
      <c r="G23" s="56">
        <v>0.19724</v>
      </c>
      <c r="H23" s="57">
        <v>34</v>
      </c>
      <c r="I23" s="56">
        <v>6.7061000000000002</v>
      </c>
      <c r="J23" s="57">
        <v>129</v>
      </c>
      <c r="K23" s="56">
        <v>25.443999999999999</v>
      </c>
      <c r="L23" s="57">
        <v>301</v>
      </c>
      <c r="M23" s="56">
        <v>59.3688</v>
      </c>
      <c r="N23" s="57">
        <v>0</v>
      </c>
      <c r="O23" s="56">
        <v>0</v>
      </c>
      <c r="P23" s="66">
        <v>41</v>
      </c>
      <c r="Q23" s="60">
        <v>8.0868000000000002</v>
      </c>
      <c r="R23" s="67">
        <v>10</v>
      </c>
      <c r="S23" s="60">
        <v>1.972</v>
      </c>
      <c r="T23" s="55">
        <v>18</v>
      </c>
      <c r="U23" s="62">
        <v>3.5503</v>
      </c>
      <c r="V23" s="63">
        <v>1365</v>
      </c>
      <c r="W23" s="64">
        <v>100</v>
      </c>
    </row>
    <row r="24" spans="1:23" s="19" customFormat="1" ht="15" customHeight="1" x14ac:dyDescent="0.2">
      <c r="A24" s="18" t="s">
        <v>15</v>
      </c>
      <c r="B24" s="20" t="s">
        <v>33</v>
      </c>
      <c r="C24" s="21">
        <f t="shared" si="0"/>
        <v>302</v>
      </c>
      <c r="D24" s="31">
        <v>1</v>
      </c>
      <c r="E24" s="23">
        <v>0.33110000000000001</v>
      </c>
      <c r="F24" s="24">
        <v>0</v>
      </c>
      <c r="G24" s="23">
        <v>0</v>
      </c>
      <c r="H24" s="30">
        <v>51</v>
      </c>
      <c r="I24" s="23">
        <v>16.8874</v>
      </c>
      <c r="J24" s="24">
        <v>40</v>
      </c>
      <c r="K24" s="23">
        <v>13.244999999999999</v>
      </c>
      <c r="L24" s="24">
        <v>172</v>
      </c>
      <c r="M24" s="23">
        <v>56.953600000000002</v>
      </c>
      <c r="N24" s="24">
        <v>1</v>
      </c>
      <c r="O24" s="23">
        <v>0.33110000000000001</v>
      </c>
      <c r="P24" s="32">
        <v>37</v>
      </c>
      <c r="Q24" s="26">
        <v>12.2517</v>
      </c>
      <c r="R24" s="31">
        <v>5</v>
      </c>
      <c r="S24" s="26">
        <v>1.6559999999999999</v>
      </c>
      <c r="T24" s="22">
        <v>9</v>
      </c>
      <c r="U24" s="27">
        <v>2.9801000000000002</v>
      </c>
      <c r="V24" s="28">
        <v>1356</v>
      </c>
      <c r="W24" s="29">
        <v>100</v>
      </c>
    </row>
    <row r="25" spans="1:23" s="19" customFormat="1" ht="15" customHeight="1" x14ac:dyDescent="0.2">
      <c r="A25" s="18" t="s">
        <v>15</v>
      </c>
      <c r="B25" s="65" t="s">
        <v>34</v>
      </c>
      <c r="C25" s="68">
        <f t="shared" si="0"/>
        <v>45</v>
      </c>
      <c r="D25" s="55">
        <v>0</v>
      </c>
      <c r="E25" s="56">
        <v>0</v>
      </c>
      <c r="F25" s="57">
        <v>0</v>
      </c>
      <c r="G25" s="56">
        <v>0</v>
      </c>
      <c r="H25" s="57">
        <v>1</v>
      </c>
      <c r="I25" s="56">
        <v>2.2222</v>
      </c>
      <c r="J25" s="57">
        <v>19</v>
      </c>
      <c r="K25" s="56">
        <v>42.222000000000001</v>
      </c>
      <c r="L25" s="58">
        <v>22</v>
      </c>
      <c r="M25" s="56">
        <v>48.8889</v>
      </c>
      <c r="N25" s="57">
        <v>0</v>
      </c>
      <c r="O25" s="56">
        <v>0</v>
      </c>
      <c r="P25" s="66">
        <v>3</v>
      </c>
      <c r="Q25" s="60">
        <v>6.6666999999999996</v>
      </c>
      <c r="R25" s="55">
        <v>3</v>
      </c>
      <c r="S25" s="60">
        <v>6.6669999999999998</v>
      </c>
      <c r="T25" s="55">
        <v>0</v>
      </c>
      <c r="U25" s="62">
        <v>0</v>
      </c>
      <c r="V25" s="63">
        <v>1407</v>
      </c>
      <c r="W25" s="64">
        <v>100</v>
      </c>
    </row>
    <row r="26" spans="1:23" s="19" customFormat="1" ht="15" customHeight="1" x14ac:dyDescent="0.2">
      <c r="A26" s="18" t="s">
        <v>15</v>
      </c>
      <c r="B26" s="20" t="s">
        <v>35</v>
      </c>
      <c r="C26" s="21">
        <f t="shared" si="0"/>
        <v>315</v>
      </c>
      <c r="D26" s="22">
        <v>0</v>
      </c>
      <c r="E26" s="23">
        <v>0</v>
      </c>
      <c r="F26" s="30">
        <v>3</v>
      </c>
      <c r="G26" s="23">
        <v>0.95238</v>
      </c>
      <c r="H26" s="30">
        <v>18</v>
      </c>
      <c r="I26" s="23">
        <v>5.7142999999999997</v>
      </c>
      <c r="J26" s="24">
        <v>200</v>
      </c>
      <c r="K26" s="23">
        <v>63.491999999999997</v>
      </c>
      <c r="L26" s="24">
        <v>82</v>
      </c>
      <c r="M26" s="23">
        <v>26.031700000000001</v>
      </c>
      <c r="N26" s="30">
        <v>0</v>
      </c>
      <c r="O26" s="23">
        <v>0</v>
      </c>
      <c r="P26" s="32">
        <v>12</v>
      </c>
      <c r="Q26" s="26">
        <v>3.8094999999999999</v>
      </c>
      <c r="R26" s="22">
        <v>8</v>
      </c>
      <c r="S26" s="26">
        <v>2.54</v>
      </c>
      <c r="T26" s="22">
        <v>39</v>
      </c>
      <c r="U26" s="27">
        <v>12.381</v>
      </c>
      <c r="V26" s="28">
        <v>1367</v>
      </c>
      <c r="W26" s="29">
        <v>100</v>
      </c>
    </row>
    <row r="27" spans="1:23" s="19" customFormat="1" ht="15" customHeight="1" x14ac:dyDescent="0.2">
      <c r="A27" s="18" t="s">
        <v>15</v>
      </c>
      <c r="B27" s="65" t="s">
        <v>38</v>
      </c>
      <c r="C27" s="68">
        <f t="shared" si="0"/>
        <v>131</v>
      </c>
      <c r="D27" s="67">
        <v>1</v>
      </c>
      <c r="E27" s="56">
        <v>0.76339999999999997</v>
      </c>
      <c r="F27" s="57">
        <v>1</v>
      </c>
      <c r="G27" s="56">
        <v>0.76336000000000004</v>
      </c>
      <c r="H27" s="57">
        <v>1</v>
      </c>
      <c r="I27" s="56">
        <v>0.76339999999999997</v>
      </c>
      <c r="J27" s="57">
        <v>6</v>
      </c>
      <c r="K27" s="56">
        <v>4.58</v>
      </c>
      <c r="L27" s="58">
        <v>121</v>
      </c>
      <c r="M27" s="56">
        <v>92.366399999999999</v>
      </c>
      <c r="N27" s="57">
        <v>0</v>
      </c>
      <c r="O27" s="56">
        <v>0</v>
      </c>
      <c r="P27" s="66">
        <v>1</v>
      </c>
      <c r="Q27" s="60">
        <v>0.76339999999999997</v>
      </c>
      <c r="R27" s="67">
        <v>10</v>
      </c>
      <c r="S27" s="60">
        <v>7.6340000000000003</v>
      </c>
      <c r="T27" s="55">
        <v>3</v>
      </c>
      <c r="U27" s="62">
        <v>2.2900999999999998</v>
      </c>
      <c r="V27" s="63">
        <v>589</v>
      </c>
      <c r="W27" s="64">
        <v>100</v>
      </c>
    </row>
    <row r="28" spans="1:23" s="19" customFormat="1" ht="15" customHeight="1" x14ac:dyDescent="0.2">
      <c r="A28" s="18" t="s">
        <v>15</v>
      </c>
      <c r="B28" s="20" t="s">
        <v>37</v>
      </c>
      <c r="C28" s="33">
        <f t="shared" si="0"/>
        <v>75</v>
      </c>
      <c r="D28" s="31">
        <v>0</v>
      </c>
      <c r="E28" s="23">
        <v>0</v>
      </c>
      <c r="F28" s="24">
        <v>1</v>
      </c>
      <c r="G28" s="23">
        <v>1.3333299999999999</v>
      </c>
      <c r="H28" s="24">
        <v>4</v>
      </c>
      <c r="I28" s="23">
        <v>5.3333000000000004</v>
      </c>
      <c r="J28" s="24">
        <v>41</v>
      </c>
      <c r="K28" s="23">
        <v>54.667000000000002</v>
      </c>
      <c r="L28" s="30">
        <v>24</v>
      </c>
      <c r="M28" s="23">
        <v>32</v>
      </c>
      <c r="N28" s="24">
        <v>0</v>
      </c>
      <c r="O28" s="23">
        <v>0</v>
      </c>
      <c r="P28" s="25">
        <v>5</v>
      </c>
      <c r="Q28" s="26">
        <v>6.6666999999999996</v>
      </c>
      <c r="R28" s="22">
        <v>4</v>
      </c>
      <c r="S28" s="26">
        <v>5.3330000000000002</v>
      </c>
      <c r="T28" s="31">
        <v>1</v>
      </c>
      <c r="U28" s="27">
        <v>1.3332999999999999</v>
      </c>
      <c r="V28" s="28">
        <v>1434</v>
      </c>
      <c r="W28" s="29">
        <v>86.052999999999997</v>
      </c>
    </row>
    <row r="29" spans="1:23" s="19" customFormat="1" ht="15" customHeight="1" x14ac:dyDescent="0.2">
      <c r="A29" s="18" t="s">
        <v>15</v>
      </c>
      <c r="B29" s="65" t="s">
        <v>36</v>
      </c>
      <c r="C29" s="54">
        <f t="shared" si="0"/>
        <v>19</v>
      </c>
      <c r="D29" s="55">
        <v>0</v>
      </c>
      <c r="E29" s="56">
        <v>0</v>
      </c>
      <c r="F29" s="57">
        <v>0</v>
      </c>
      <c r="G29" s="56">
        <v>0</v>
      </c>
      <c r="H29" s="58">
        <v>4</v>
      </c>
      <c r="I29" s="56">
        <v>21.052600000000002</v>
      </c>
      <c r="J29" s="57">
        <v>10</v>
      </c>
      <c r="K29" s="56">
        <v>52.631999999999998</v>
      </c>
      <c r="L29" s="58">
        <v>5</v>
      </c>
      <c r="M29" s="56">
        <v>26.315799999999999</v>
      </c>
      <c r="N29" s="57">
        <v>0</v>
      </c>
      <c r="O29" s="56">
        <v>0</v>
      </c>
      <c r="P29" s="66">
        <v>0</v>
      </c>
      <c r="Q29" s="60">
        <v>0</v>
      </c>
      <c r="R29" s="55">
        <v>1</v>
      </c>
      <c r="S29" s="60">
        <v>5.2629999999999999</v>
      </c>
      <c r="T29" s="55">
        <v>0</v>
      </c>
      <c r="U29" s="62">
        <v>0</v>
      </c>
      <c r="V29" s="63">
        <v>1873</v>
      </c>
      <c r="W29" s="64">
        <v>100</v>
      </c>
    </row>
    <row r="30" spans="1:23" s="19" customFormat="1" ht="15" customHeight="1" x14ac:dyDescent="0.2">
      <c r="A30" s="18" t="s">
        <v>15</v>
      </c>
      <c r="B30" s="20" t="s">
        <v>39</v>
      </c>
      <c r="C30" s="21">
        <f t="shared" si="0"/>
        <v>415</v>
      </c>
      <c r="D30" s="31">
        <v>4</v>
      </c>
      <c r="E30" s="23">
        <v>0.96389999999999998</v>
      </c>
      <c r="F30" s="30">
        <v>1</v>
      </c>
      <c r="G30" s="23">
        <v>0.24096000000000001</v>
      </c>
      <c r="H30" s="24">
        <v>11</v>
      </c>
      <c r="I30" s="23">
        <v>2.6505999999999998</v>
      </c>
      <c r="J30" s="24">
        <v>88</v>
      </c>
      <c r="K30" s="23">
        <v>21.204999999999998</v>
      </c>
      <c r="L30" s="24">
        <v>297</v>
      </c>
      <c r="M30" s="23">
        <v>71.566299999999998</v>
      </c>
      <c r="N30" s="24">
        <v>0</v>
      </c>
      <c r="O30" s="23">
        <v>0</v>
      </c>
      <c r="P30" s="25">
        <v>14</v>
      </c>
      <c r="Q30" s="26">
        <v>3.3734999999999999</v>
      </c>
      <c r="R30" s="22">
        <v>4</v>
      </c>
      <c r="S30" s="26">
        <v>0.96399999999999997</v>
      </c>
      <c r="T30" s="31">
        <v>3</v>
      </c>
      <c r="U30" s="27">
        <v>0.72289999999999999</v>
      </c>
      <c r="V30" s="28">
        <v>3616</v>
      </c>
      <c r="W30" s="29">
        <v>99.971999999999994</v>
      </c>
    </row>
    <row r="31" spans="1:23" s="19" customFormat="1" ht="15" customHeight="1" x14ac:dyDescent="0.2">
      <c r="A31" s="18" t="s">
        <v>15</v>
      </c>
      <c r="B31" s="65" t="s">
        <v>40</v>
      </c>
      <c r="C31" s="68">
        <f t="shared" si="0"/>
        <v>123</v>
      </c>
      <c r="D31" s="55">
        <v>1</v>
      </c>
      <c r="E31" s="56">
        <v>0.81299999999999994</v>
      </c>
      <c r="F31" s="58">
        <v>1</v>
      </c>
      <c r="G31" s="56">
        <v>0.81301000000000001</v>
      </c>
      <c r="H31" s="57">
        <v>3</v>
      </c>
      <c r="I31" s="56">
        <v>2.4390000000000001</v>
      </c>
      <c r="J31" s="58">
        <v>16</v>
      </c>
      <c r="K31" s="56">
        <v>13.007999999999999</v>
      </c>
      <c r="L31" s="57">
        <v>94</v>
      </c>
      <c r="M31" s="56">
        <v>76.422799999999995</v>
      </c>
      <c r="N31" s="57">
        <v>0</v>
      </c>
      <c r="O31" s="56">
        <v>0</v>
      </c>
      <c r="P31" s="59">
        <v>8</v>
      </c>
      <c r="Q31" s="60">
        <v>6.5041000000000002</v>
      </c>
      <c r="R31" s="55">
        <v>5</v>
      </c>
      <c r="S31" s="60">
        <v>4.0650000000000004</v>
      </c>
      <c r="T31" s="67">
        <v>2</v>
      </c>
      <c r="U31" s="62">
        <v>1.6259999999999999</v>
      </c>
      <c r="V31" s="63">
        <v>2170</v>
      </c>
      <c r="W31" s="64">
        <v>99.953999999999994</v>
      </c>
    </row>
    <row r="32" spans="1:23" s="19" customFormat="1" ht="15" customHeight="1" x14ac:dyDescent="0.2">
      <c r="A32" s="18" t="s">
        <v>15</v>
      </c>
      <c r="B32" s="20" t="s">
        <v>42</v>
      </c>
      <c r="C32" s="21">
        <f t="shared" si="0"/>
        <v>121</v>
      </c>
      <c r="D32" s="22">
        <v>0</v>
      </c>
      <c r="E32" s="23">
        <v>0</v>
      </c>
      <c r="F32" s="24">
        <v>0</v>
      </c>
      <c r="G32" s="23">
        <v>0</v>
      </c>
      <c r="H32" s="24">
        <v>1</v>
      </c>
      <c r="I32" s="23">
        <v>0.82640000000000002</v>
      </c>
      <c r="J32" s="24">
        <v>97</v>
      </c>
      <c r="K32" s="23">
        <v>80.165000000000006</v>
      </c>
      <c r="L32" s="30">
        <v>23</v>
      </c>
      <c r="M32" s="23">
        <v>19.008299999999998</v>
      </c>
      <c r="N32" s="30">
        <v>0</v>
      </c>
      <c r="O32" s="23">
        <v>0</v>
      </c>
      <c r="P32" s="32">
        <v>0</v>
      </c>
      <c r="Q32" s="26">
        <v>0</v>
      </c>
      <c r="R32" s="31">
        <v>0</v>
      </c>
      <c r="S32" s="26">
        <v>0</v>
      </c>
      <c r="T32" s="22">
        <v>0</v>
      </c>
      <c r="U32" s="27">
        <v>0</v>
      </c>
      <c r="V32" s="28">
        <v>978</v>
      </c>
      <c r="W32" s="29">
        <v>100</v>
      </c>
    </row>
    <row r="33" spans="1:23" s="19" customFormat="1" ht="15" customHeight="1" x14ac:dyDescent="0.2">
      <c r="A33" s="18" t="s">
        <v>15</v>
      </c>
      <c r="B33" s="65" t="s">
        <v>41</v>
      </c>
      <c r="C33" s="54">
        <f t="shared" si="0"/>
        <v>103</v>
      </c>
      <c r="D33" s="67">
        <v>0</v>
      </c>
      <c r="E33" s="56">
        <v>0</v>
      </c>
      <c r="F33" s="57">
        <v>0</v>
      </c>
      <c r="G33" s="56">
        <v>0</v>
      </c>
      <c r="H33" s="58">
        <v>11</v>
      </c>
      <c r="I33" s="56">
        <v>10.679600000000001</v>
      </c>
      <c r="J33" s="57">
        <v>24</v>
      </c>
      <c r="K33" s="56">
        <v>23.300999999999998</v>
      </c>
      <c r="L33" s="57">
        <v>66</v>
      </c>
      <c r="M33" s="56">
        <v>64.077699999999993</v>
      </c>
      <c r="N33" s="58">
        <v>0</v>
      </c>
      <c r="O33" s="56">
        <v>0</v>
      </c>
      <c r="P33" s="66">
        <v>2</v>
      </c>
      <c r="Q33" s="60">
        <v>1.9417</v>
      </c>
      <c r="R33" s="67">
        <v>2</v>
      </c>
      <c r="S33" s="60">
        <v>1.9419999999999999</v>
      </c>
      <c r="T33" s="67">
        <v>6</v>
      </c>
      <c r="U33" s="62">
        <v>5.8251999999999997</v>
      </c>
      <c r="V33" s="63">
        <v>2372</v>
      </c>
      <c r="W33" s="64">
        <v>100</v>
      </c>
    </row>
    <row r="34" spans="1:23" s="19" customFormat="1" ht="15" customHeight="1" x14ac:dyDescent="0.2">
      <c r="A34" s="18" t="s">
        <v>15</v>
      </c>
      <c r="B34" s="20" t="s">
        <v>43</v>
      </c>
      <c r="C34" s="33">
        <f t="shared" si="0"/>
        <v>577</v>
      </c>
      <c r="D34" s="22">
        <v>497</v>
      </c>
      <c r="E34" s="23">
        <v>86.135199999999998</v>
      </c>
      <c r="F34" s="24">
        <v>0</v>
      </c>
      <c r="G34" s="23">
        <v>0</v>
      </c>
      <c r="H34" s="30">
        <v>1</v>
      </c>
      <c r="I34" s="23">
        <v>0.17330000000000001</v>
      </c>
      <c r="J34" s="24">
        <v>0</v>
      </c>
      <c r="K34" s="23">
        <v>0</v>
      </c>
      <c r="L34" s="30">
        <v>76</v>
      </c>
      <c r="M34" s="23">
        <v>13.1716</v>
      </c>
      <c r="N34" s="30">
        <v>0</v>
      </c>
      <c r="O34" s="23">
        <v>0</v>
      </c>
      <c r="P34" s="25">
        <v>3</v>
      </c>
      <c r="Q34" s="26">
        <v>0.51990000000000003</v>
      </c>
      <c r="R34" s="31">
        <v>1</v>
      </c>
      <c r="S34" s="26">
        <v>0.17299999999999999</v>
      </c>
      <c r="T34" s="31">
        <v>90</v>
      </c>
      <c r="U34" s="27">
        <v>15.597899999999999</v>
      </c>
      <c r="V34" s="28">
        <v>825</v>
      </c>
      <c r="W34" s="29">
        <v>100</v>
      </c>
    </row>
    <row r="35" spans="1:23" s="19" customFormat="1" ht="15" customHeight="1" x14ac:dyDescent="0.2">
      <c r="A35" s="18" t="s">
        <v>15</v>
      </c>
      <c r="B35" s="65" t="s">
        <v>46</v>
      </c>
      <c r="C35" s="68">
        <f t="shared" si="0"/>
        <v>186</v>
      </c>
      <c r="D35" s="67">
        <v>4</v>
      </c>
      <c r="E35" s="56">
        <v>2.1505000000000001</v>
      </c>
      <c r="F35" s="57">
        <v>0</v>
      </c>
      <c r="G35" s="56">
        <v>0</v>
      </c>
      <c r="H35" s="58">
        <v>15</v>
      </c>
      <c r="I35" s="56">
        <v>8.0645000000000007</v>
      </c>
      <c r="J35" s="57">
        <v>33</v>
      </c>
      <c r="K35" s="56">
        <v>17.742000000000001</v>
      </c>
      <c r="L35" s="58">
        <v>124</v>
      </c>
      <c r="M35" s="56">
        <v>66.666700000000006</v>
      </c>
      <c r="N35" s="57">
        <v>0</v>
      </c>
      <c r="O35" s="56">
        <v>0</v>
      </c>
      <c r="P35" s="66">
        <v>10</v>
      </c>
      <c r="Q35" s="60">
        <v>5.3762999999999996</v>
      </c>
      <c r="R35" s="67">
        <v>2</v>
      </c>
      <c r="S35" s="60">
        <v>1.075</v>
      </c>
      <c r="T35" s="67">
        <v>5</v>
      </c>
      <c r="U35" s="62">
        <v>2.6882000000000001</v>
      </c>
      <c r="V35" s="63">
        <v>1064</v>
      </c>
      <c r="W35" s="64">
        <v>100</v>
      </c>
    </row>
    <row r="36" spans="1:23" s="19" customFormat="1" ht="15" customHeight="1" x14ac:dyDescent="0.2">
      <c r="A36" s="18" t="s">
        <v>15</v>
      </c>
      <c r="B36" s="20" t="s">
        <v>50</v>
      </c>
      <c r="C36" s="33">
        <f t="shared" si="0"/>
        <v>9</v>
      </c>
      <c r="D36" s="31">
        <v>1</v>
      </c>
      <c r="E36" s="23">
        <v>11.1111</v>
      </c>
      <c r="F36" s="24">
        <v>0</v>
      </c>
      <c r="G36" s="23">
        <v>0</v>
      </c>
      <c r="H36" s="24">
        <v>2</v>
      </c>
      <c r="I36" s="23">
        <v>22.222200000000001</v>
      </c>
      <c r="J36" s="30">
        <v>0</v>
      </c>
      <c r="K36" s="23">
        <v>0</v>
      </c>
      <c r="L36" s="30">
        <v>6</v>
      </c>
      <c r="M36" s="23">
        <v>66.666700000000006</v>
      </c>
      <c r="N36" s="24">
        <v>0</v>
      </c>
      <c r="O36" s="23">
        <v>0</v>
      </c>
      <c r="P36" s="32">
        <v>0</v>
      </c>
      <c r="Q36" s="26">
        <v>0</v>
      </c>
      <c r="R36" s="31">
        <v>0</v>
      </c>
      <c r="S36" s="26">
        <v>0</v>
      </c>
      <c r="T36" s="22">
        <v>0</v>
      </c>
      <c r="U36" s="27">
        <v>0</v>
      </c>
      <c r="V36" s="28">
        <v>658</v>
      </c>
      <c r="W36" s="29">
        <v>100</v>
      </c>
    </row>
    <row r="37" spans="1:23" s="19" customFormat="1" ht="15" customHeight="1" x14ac:dyDescent="0.2">
      <c r="A37" s="18" t="s">
        <v>15</v>
      </c>
      <c r="B37" s="65" t="s">
        <v>47</v>
      </c>
      <c r="C37" s="54">
        <f t="shared" si="0"/>
        <v>64</v>
      </c>
      <c r="D37" s="55">
        <v>0</v>
      </c>
      <c r="E37" s="56">
        <v>0</v>
      </c>
      <c r="F37" s="57">
        <v>0</v>
      </c>
      <c r="G37" s="56">
        <v>0</v>
      </c>
      <c r="H37" s="57">
        <v>3</v>
      </c>
      <c r="I37" s="56">
        <v>4.6875</v>
      </c>
      <c r="J37" s="57">
        <v>4</v>
      </c>
      <c r="K37" s="56">
        <v>6.25</v>
      </c>
      <c r="L37" s="57">
        <v>56</v>
      </c>
      <c r="M37" s="56">
        <v>87.5</v>
      </c>
      <c r="N37" s="58">
        <v>0</v>
      </c>
      <c r="O37" s="56">
        <v>0</v>
      </c>
      <c r="P37" s="66">
        <v>1</v>
      </c>
      <c r="Q37" s="60">
        <v>1.5625</v>
      </c>
      <c r="R37" s="67">
        <v>7</v>
      </c>
      <c r="S37" s="60">
        <v>10.938000000000001</v>
      </c>
      <c r="T37" s="55">
        <v>0</v>
      </c>
      <c r="U37" s="62">
        <v>0</v>
      </c>
      <c r="V37" s="63">
        <v>483</v>
      </c>
      <c r="W37" s="64">
        <v>100</v>
      </c>
    </row>
    <row r="38" spans="1:23" s="19" customFormat="1" ht="15" customHeight="1" x14ac:dyDescent="0.2">
      <c r="A38" s="18" t="s">
        <v>15</v>
      </c>
      <c r="B38" s="20" t="s">
        <v>48</v>
      </c>
      <c r="C38" s="21">
        <f t="shared" si="0"/>
        <v>69</v>
      </c>
      <c r="D38" s="22">
        <v>0</v>
      </c>
      <c r="E38" s="23">
        <v>0</v>
      </c>
      <c r="F38" s="24">
        <v>0</v>
      </c>
      <c r="G38" s="23">
        <v>0</v>
      </c>
      <c r="H38" s="24">
        <v>26</v>
      </c>
      <c r="I38" s="23">
        <v>37.681199999999997</v>
      </c>
      <c r="J38" s="24">
        <v>37</v>
      </c>
      <c r="K38" s="23">
        <v>53.622999999999998</v>
      </c>
      <c r="L38" s="24">
        <v>6</v>
      </c>
      <c r="M38" s="23">
        <v>8.6957000000000004</v>
      </c>
      <c r="N38" s="24">
        <v>0</v>
      </c>
      <c r="O38" s="23">
        <v>0</v>
      </c>
      <c r="P38" s="25">
        <v>0</v>
      </c>
      <c r="Q38" s="26">
        <v>0</v>
      </c>
      <c r="R38" s="31">
        <v>0</v>
      </c>
      <c r="S38" s="26">
        <v>0</v>
      </c>
      <c r="T38" s="22">
        <v>0</v>
      </c>
      <c r="U38" s="27">
        <v>0</v>
      </c>
      <c r="V38" s="28">
        <v>2577</v>
      </c>
      <c r="W38" s="29">
        <v>100</v>
      </c>
    </row>
    <row r="39" spans="1:23" s="19" customFormat="1" ht="15" customHeight="1" x14ac:dyDescent="0.2">
      <c r="A39" s="18" t="s">
        <v>15</v>
      </c>
      <c r="B39" s="65" t="s">
        <v>49</v>
      </c>
      <c r="C39" s="54">
        <f t="shared" si="0"/>
        <v>27</v>
      </c>
      <c r="D39" s="67">
        <v>8</v>
      </c>
      <c r="E39" s="56">
        <v>29.6296</v>
      </c>
      <c r="F39" s="57">
        <v>1</v>
      </c>
      <c r="G39" s="56">
        <v>3.7037</v>
      </c>
      <c r="H39" s="58">
        <v>7</v>
      </c>
      <c r="I39" s="56">
        <v>25.925899999999999</v>
      </c>
      <c r="J39" s="57">
        <v>0</v>
      </c>
      <c r="K39" s="56">
        <v>0</v>
      </c>
      <c r="L39" s="58">
        <v>11</v>
      </c>
      <c r="M39" s="56">
        <v>40.740699999999997</v>
      </c>
      <c r="N39" s="57">
        <v>0</v>
      </c>
      <c r="O39" s="56">
        <v>0</v>
      </c>
      <c r="P39" s="66">
        <v>0</v>
      </c>
      <c r="Q39" s="60">
        <v>0</v>
      </c>
      <c r="R39" s="55">
        <v>0</v>
      </c>
      <c r="S39" s="60">
        <v>0</v>
      </c>
      <c r="T39" s="55">
        <v>8</v>
      </c>
      <c r="U39" s="62">
        <v>29.6296</v>
      </c>
      <c r="V39" s="63">
        <v>880</v>
      </c>
      <c r="W39" s="64">
        <v>100</v>
      </c>
    </row>
    <row r="40" spans="1:23" s="19" customFormat="1" ht="15" customHeight="1" x14ac:dyDescent="0.2">
      <c r="A40" s="18" t="s">
        <v>15</v>
      </c>
      <c r="B40" s="20" t="s">
        <v>51</v>
      </c>
      <c r="C40" s="33">
        <f t="shared" si="0"/>
        <v>94</v>
      </c>
      <c r="D40" s="22">
        <v>0</v>
      </c>
      <c r="E40" s="23">
        <v>0</v>
      </c>
      <c r="F40" s="24">
        <v>0</v>
      </c>
      <c r="G40" s="23">
        <v>0</v>
      </c>
      <c r="H40" s="24">
        <v>11</v>
      </c>
      <c r="I40" s="23">
        <v>11.7021</v>
      </c>
      <c r="J40" s="30">
        <v>45</v>
      </c>
      <c r="K40" s="23">
        <v>47.872</v>
      </c>
      <c r="L40" s="30">
        <v>35</v>
      </c>
      <c r="M40" s="23">
        <v>37.234000000000002</v>
      </c>
      <c r="N40" s="24">
        <v>0</v>
      </c>
      <c r="O40" s="23">
        <v>0</v>
      </c>
      <c r="P40" s="25">
        <v>3</v>
      </c>
      <c r="Q40" s="26">
        <v>3.1915</v>
      </c>
      <c r="R40" s="31">
        <v>5</v>
      </c>
      <c r="S40" s="26">
        <v>5.319</v>
      </c>
      <c r="T40" s="22">
        <v>2</v>
      </c>
      <c r="U40" s="27">
        <v>2.1276999999999999</v>
      </c>
      <c r="V40" s="28">
        <v>4916</v>
      </c>
      <c r="W40" s="29">
        <v>100</v>
      </c>
    </row>
    <row r="41" spans="1:23" s="19" customFormat="1" ht="15" customHeight="1" x14ac:dyDescent="0.2">
      <c r="A41" s="18" t="s">
        <v>15</v>
      </c>
      <c r="B41" s="65" t="s">
        <v>44</v>
      </c>
      <c r="C41" s="54">
        <f t="shared" si="0"/>
        <v>39</v>
      </c>
      <c r="D41" s="67">
        <v>0</v>
      </c>
      <c r="E41" s="56">
        <v>0</v>
      </c>
      <c r="F41" s="57">
        <v>0</v>
      </c>
      <c r="G41" s="56">
        <v>0</v>
      </c>
      <c r="H41" s="57">
        <v>5</v>
      </c>
      <c r="I41" s="56">
        <v>12.820499999999999</v>
      </c>
      <c r="J41" s="57">
        <v>32</v>
      </c>
      <c r="K41" s="56">
        <v>82.051000000000002</v>
      </c>
      <c r="L41" s="58">
        <v>2</v>
      </c>
      <c r="M41" s="56">
        <v>5.1281999999999996</v>
      </c>
      <c r="N41" s="58">
        <v>0</v>
      </c>
      <c r="O41" s="56">
        <v>0</v>
      </c>
      <c r="P41" s="59">
        <v>0</v>
      </c>
      <c r="Q41" s="60">
        <v>0</v>
      </c>
      <c r="R41" s="55">
        <v>0</v>
      </c>
      <c r="S41" s="60">
        <v>0</v>
      </c>
      <c r="T41" s="67">
        <v>5</v>
      </c>
      <c r="U41" s="62">
        <v>12.820499999999999</v>
      </c>
      <c r="V41" s="63">
        <v>2618</v>
      </c>
      <c r="W41" s="64">
        <v>100</v>
      </c>
    </row>
    <row r="42" spans="1:23" s="19" customFormat="1" ht="15" customHeight="1" x14ac:dyDescent="0.2">
      <c r="A42" s="18" t="s">
        <v>15</v>
      </c>
      <c r="B42" s="20" t="s">
        <v>45</v>
      </c>
      <c r="C42" s="33">
        <f t="shared" si="0"/>
        <v>64</v>
      </c>
      <c r="D42" s="22">
        <v>5</v>
      </c>
      <c r="E42" s="23">
        <v>7.8125</v>
      </c>
      <c r="F42" s="24">
        <v>0</v>
      </c>
      <c r="G42" s="23">
        <v>0</v>
      </c>
      <c r="H42" s="24">
        <v>5</v>
      </c>
      <c r="I42" s="23">
        <v>7.8125</v>
      </c>
      <c r="J42" s="30">
        <v>1</v>
      </c>
      <c r="K42" s="23">
        <v>1.5629999999999999</v>
      </c>
      <c r="L42" s="30">
        <v>53</v>
      </c>
      <c r="M42" s="23">
        <v>82.8125</v>
      </c>
      <c r="N42" s="30">
        <v>0</v>
      </c>
      <c r="O42" s="23">
        <v>0</v>
      </c>
      <c r="P42" s="25">
        <v>0</v>
      </c>
      <c r="Q42" s="26">
        <v>0</v>
      </c>
      <c r="R42" s="31">
        <v>4</v>
      </c>
      <c r="S42" s="26">
        <v>6.25</v>
      </c>
      <c r="T42" s="22">
        <v>0</v>
      </c>
      <c r="U42" s="27">
        <v>0</v>
      </c>
      <c r="V42" s="28">
        <v>481</v>
      </c>
      <c r="W42" s="29">
        <v>100</v>
      </c>
    </row>
    <row r="43" spans="1:23" s="19" customFormat="1" ht="15" customHeight="1" x14ac:dyDescent="0.2">
      <c r="A43" s="18" t="s">
        <v>15</v>
      </c>
      <c r="B43" s="65" t="s">
        <v>52</v>
      </c>
      <c r="C43" s="54">
        <f t="shared" si="0"/>
        <v>227</v>
      </c>
      <c r="D43" s="55">
        <v>0</v>
      </c>
      <c r="E43" s="56">
        <v>0</v>
      </c>
      <c r="F43" s="57">
        <v>1</v>
      </c>
      <c r="G43" s="56">
        <v>0.44052999999999998</v>
      </c>
      <c r="H43" s="58">
        <v>16</v>
      </c>
      <c r="I43" s="56">
        <v>7.0484999999999998</v>
      </c>
      <c r="J43" s="57">
        <v>103</v>
      </c>
      <c r="K43" s="56">
        <v>45.374000000000002</v>
      </c>
      <c r="L43" s="57">
        <v>87</v>
      </c>
      <c r="M43" s="56">
        <v>38.326000000000001</v>
      </c>
      <c r="N43" s="57">
        <v>0</v>
      </c>
      <c r="O43" s="56">
        <v>0</v>
      </c>
      <c r="P43" s="59">
        <v>20</v>
      </c>
      <c r="Q43" s="60">
        <v>8.8106000000000009</v>
      </c>
      <c r="R43" s="67">
        <v>8</v>
      </c>
      <c r="S43" s="60">
        <v>3.524</v>
      </c>
      <c r="T43" s="67">
        <v>5</v>
      </c>
      <c r="U43" s="62">
        <v>2.2025999999999999</v>
      </c>
      <c r="V43" s="63">
        <v>3631</v>
      </c>
      <c r="W43" s="64">
        <v>100</v>
      </c>
    </row>
    <row r="44" spans="1:23" s="19" customFormat="1" ht="15" customHeight="1" x14ac:dyDescent="0.2">
      <c r="A44" s="18" t="s">
        <v>15</v>
      </c>
      <c r="B44" s="20" t="s">
        <v>53</v>
      </c>
      <c r="C44" s="21">
        <f t="shared" si="0"/>
        <v>365</v>
      </c>
      <c r="D44" s="22">
        <v>21</v>
      </c>
      <c r="E44" s="23">
        <v>5.7534000000000001</v>
      </c>
      <c r="F44" s="30">
        <v>1</v>
      </c>
      <c r="G44" s="23">
        <v>0.27396999999999999</v>
      </c>
      <c r="H44" s="24">
        <v>46</v>
      </c>
      <c r="I44" s="23">
        <v>12.6027</v>
      </c>
      <c r="J44" s="24">
        <v>92</v>
      </c>
      <c r="K44" s="23">
        <v>25.204999999999998</v>
      </c>
      <c r="L44" s="24">
        <v>185</v>
      </c>
      <c r="M44" s="23">
        <v>50.684899999999999</v>
      </c>
      <c r="N44" s="30">
        <v>1</v>
      </c>
      <c r="O44" s="23">
        <v>0.27400000000000002</v>
      </c>
      <c r="P44" s="32">
        <v>19</v>
      </c>
      <c r="Q44" s="26">
        <v>5.2054999999999998</v>
      </c>
      <c r="R44" s="31">
        <v>6</v>
      </c>
      <c r="S44" s="26">
        <v>1.6439999999999999</v>
      </c>
      <c r="T44" s="31">
        <v>32</v>
      </c>
      <c r="U44" s="27">
        <v>8.7670999999999992</v>
      </c>
      <c r="V44" s="28">
        <v>1815</v>
      </c>
      <c r="W44" s="29">
        <v>100</v>
      </c>
    </row>
    <row r="45" spans="1:23" s="19" customFormat="1" ht="15" customHeight="1" x14ac:dyDescent="0.2">
      <c r="A45" s="18" t="s">
        <v>15</v>
      </c>
      <c r="B45" s="65" t="s">
        <v>54</v>
      </c>
      <c r="C45" s="54">
        <f t="shared" si="0"/>
        <v>46</v>
      </c>
      <c r="D45" s="67">
        <v>2</v>
      </c>
      <c r="E45" s="56">
        <v>4.3478000000000003</v>
      </c>
      <c r="F45" s="57">
        <v>0</v>
      </c>
      <c r="G45" s="56">
        <v>0</v>
      </c>
      <c r="H45" s="58">
        <v>5</v>
      </c>
      <c r="I45" s="56">
        <v>10.8696</v>
      </c>
      <c r="J45" s="57">
        <v>0</v>
      </c>
      <c r="K45" s="56">
        <v>0</v>
      </c>
      <c r="L45" s="58">
        <v>36</v>
      </c>
      <c r="M45" s="56">
        <v>78.260900000000007</v>
      </c>
      <c r="N45" s="57">
        <v>0</v>
      </c>
      <c r="O45" s="56">
        <v>0</v>
      </c>
      <c r="P45" s="59">
        <v>3</v>
      </c>
      <c r="Q45" s="60">
        <v>6.5217000000000001</v>
      </c>
      <c r="R45" s="55">
        <v>3</v>
      </c>
      <c r="S45" s="60">
        <v>6.5220000000000002</v>
      </c>
      <c r="T45" s="67">
        <v>4</v>
      </c>
      <c r="U45" s="62">
        <v>8.6957000000000004</v>
      </c>
      <c r="V45" s="63">
        <v>1283</v>
      </c>
      <c r="W45" s="64">
        <v>100</v>
      </c>
    </row>
    <row r="46" spans="1:23" s="19" customFormat="1" ht="15" customHeight="1" x14ac:dyDescent="0.2">
      <c r="A46" s="18" t="s">
        <v>15</v>
      </c>
      <c r="B46" s="20" t="s">
        <v>55</v>
      </c>
      <c r="C46" s="21">
        <f t="shared" si="0"/>
        <v>1129</v>
      </c>
      <c r="D46" s="22">
        <v>2</v>
      </c>
      <c r="E46" s="23">
        <v>0.17710000000000001</v>
      </c>
      <c r="F46" s="24">
        <v>3</v>
      </c>
      <c r="G46" s="23">
        <v>0.26572000000000001</v>
      </c>
      <c r="H46" s="24">
        <v>241</v>
      </c>
      <c r="I46" s="23">
        <v>21.346299999999999</v>
      </c>
      <c r="J46" s="24">
        <v>426</v>
      </c>
      <c r="K46" s="23">
        <v>37.732999999999997</v>
      </c>
      <c r="L46" s="30">
        <v>382</v>
      </c>
      <c r="M46" s="23">
        <v>33.835299999999997</v>
      </c>
      <c r="N46" s="30">
        <v>1</v>
      </c>
      <c r="O46" s="23">
        <v>8.8599999999999998E-2</v>
      </c>
      <c r="P46" s="32">
        <v>74</v>
      </c>
      <c r="Q46" s="26">
        <v>6.5545</v>
      </c>
      <c r="R46" s="22">
        <v>18</v>
      </c>
      <c r="S46" s="26">
        <v>1.5940000000000001</v>
      </c>
      <c r="T46" s="22">
        <v>133</v>
      </c>
      <c r="U46" s="27">
        <v>11.7803</v>
      </c>
      <c r="V46" s="28">
        <v>3027</v>
      </c>
      <c r="W46" s="29">
        <v>92.798000000000002</v>
      </c>
    </row>
    <row r="47" spans="1:23" s="19" customFormat="1" ht="15" customHeight="1" x14ac:dyDescent="0.2">
      <c r="A47" s="18" t="s">
        <v>15</v>
      </c>
      <c r="B47" s="65" t="s">
        <v>56</v>
      </c>
      <c r="C47" s="68">
        <f t="shared" si="0"/>
        <v>6</v>
      </c>
      <c r="D47" s="55">
        <v>0</v>
      </c>
      <c r="E47" s="56">
        <v>0</v>
      </c>
      <c r="F47" s="58">
        <v>0</v>
      </c>
      <c r="G47" s="56">
        <v>0</v>
      </c>
      <c r="H47" s="58">
        <v>3</v>
      </c>
      <c r="I47" s="56">
        <v>50</v>
      </c>
      <c r="J47" s="58">
        <v>2</v>
      </c>
      <c r="K47" s="56">
        <v>33.332999999999998</v>
      </c>
      <c r="L47" s="58">
        <v>1</v>
      </c>
      <c r="M47" s="56">
        <v>16.666699999999999</v>
      </c>
      <c r="N47" s="57">
        <v>0</v>
      </c>
      <c r="O47" s="56">
        <v>0</v>
      </c>
      <c r="P47" s="59">
        <v>0</v>
      </c>
      <c r="Q47" s="60">
        <v>0</v>
      </c>
      <c r="R47" s="67">
        <v>1</v>
      </c>
      <c r="S47" s="60">
        <v>16.667000000000002</v>
      </c>
      <c r="T47" s="55">
        <v>0</v>
      </c>
      <c r="U47" s="62">
        <v>0</v>
      </c>
      <c r="V47" s="63">
        <v>308</v>
      </c>
      <c r="W47" s="64">
        <v>100</v>
      </c>
    </row>
    <row r="48" spans="1:23" s="19" customFormat="1" ht="15" customHeight="1" x14ac:dyDescent="0.2">
      <c r="A48" s="18" t="s">
        <v>15</v>
      </c>
      <c r="B48" s="20" t="s">
        <v>57</v>
      </c>
      <c r="C48" s="21">
        <f t="shared" si="0"/>
        <v>141</v>
      </c>
      <c r="D48" s="31">
        <v>1</v>
      </c>
      <c r="E48" s="23">
        <v>0.70920000000000005</v>
      </c>
      <c r="F48" s="24">
        <v>0</v>
      </c>
      <c r="G48" s="23">
        <v>0</v>
      </c>
      <c r="H48" s="30">
        <v>2</v>
      </c>
      <c r="I48" s="23">
        <v>1.4184000000000001</v>
      </c>
      <c r="J48" s="24">
        <v>78</v>
      </c>
      <c r="K48" s="23">
        <v>55.319000000000003</v>
      </c>
      <c r="L48" s="24">
        <v>53</v>
      </c>
      <c r="M48" s="23">
        <v>37.588700000000003</v>
      </c>
      <c r="N48" s="30">
        <v>0</v>
      </c>
      <c r="O48" s="23">
        <v>0</v>
      </c>
      <c r="P48" s="32">
        <v>7</v>
      </c>
      <c r="Q48" s="26">
        <v>4.9645000000000001</v>
      </c>
      <c r="R48" s="31">
        <v>0</v>
      </c>
      <c r="S48" s="26">
        <v>0</v>
      </c>
      <c r="T48" s="31">
        <v>0</v>
      </c>
      <c r="U48" s="27">
        <v>0</v>
      </c>
      <c r="V48" s="28">
        <v>1236</v>
      </c>
      <c r="W48" s="29">
        <v>100</v>
      </c>
    </row>
    <row r="49" spans="1:25" s="19" customFormat="1" ht="15" customHeight="1" x14ac:dyDescent="0.2">
      <c r="A49" s="18" t="s">
        <v>15</v>
      </c>
      <c r="B49" s="65" t="s">
        <v>58</v>
      </c>
      <c r="C49" s="68">
        <f t="shared" si="0"/>
        <v>52</v>
      </c>
      <c r="D49" s="55">
        <v>23</v>
      </c>
      <c r="E49" s="56">
        <v>44.230800000000002</v>
      </c>
      <c r="F49" s="57">
        <v>0</v>
      </c>
      <c r="G49" s="56">
        <v>0</v>
      </c>
      <c r="H49" s="57">
        <v>2</v>
      </c>
      <c r="I49" s="56">
        <v>3.8462000000000001</v>
      </c>
      <c r="J49" s="57">
        <v>1</v>
      </c>
      <c r="K49" s="56">
        <v>1.923</v>
      </c>
      <c r="L49" s="58">
        <v>25</v>
      </c>
      <c r="M49" s="56">
        <v>48.076900000000002</v>
      </c>
      <c r="N49" s="58">
        <v>0</v>
      </c>
      <c r="O49" s="56">
        <v>0</v>
      </c>
      <c r="P49" s="59">
        <v>1</v>
      </c>
      <c r="Q49" s="60">
        <v>1.9231</v>
      </c>
      <c r="R49" s="67">
        <v>0</v>
      </c>
      <c r="S49" s="60">
        <v>0</v>
      </c>
      <c r="T49" s="67">
        <v>0</v>
      </c>
      <c r="U49" s="62">
        <v>0</v>
      </c>
      <c r="V49" s="63">
        <v>688</v>
      </c>
      <c r="W49" s="64">
        <v>100</v>
      </c>
    </row>
    <row r="50" spans="1:25" s="19" customFormat="1" ht="15" customHeight="1" x14ac:dyDescent="0.2">
      <c r="A50" s="18" t="s">
        <v>15</v>
      </c>
      <c r="B50" s="20" t="s">
        <v>59</v>
      </c>
      <c r="C50" s="21">
        <f t="shared" si="0"/>
        <v>129</v>
      </c>
      <c r="D50" s="22">
        <v>0</v>
      </c>
      <c r="E50" s="23">
        <v>0</v>
      </c>
      <c r="F50" s="24">
        <v>0</v>
      </c>
      <c r="G50" s="23">
        <v>0</v>
      </c>
      <c r="H50" s="30">
        <v>1</v>
      </c>
      <c r="I50" s="23">
        <v>0.7752</v>
      </c>
      <c r="J50" s="24">
        <v>45</v>
      </c>
      <c r="K50" s="23">
        <v>34.884</v>
      </c>
      <c r="L50" s="24">
        <v>82</v>
      </c>
      <c r="M50" s="23">
        <v>63.565899999999999</v>
      </c>
      <c r="N50" s="30">
        <v>0</v>
      </c>
      <c r="O50" s="23">
        <v>0</v>
      </c>
      <c r="P50" s="32">
        <v>1</v>
      </c>
      <c r="Q50" s="26">
        <v>0.7752</v>
      </c>
      <c r="R50" s="22">
        <v>0</v>
      </c>
      <c r="S50" s="26">
        <v>0</v>
      </c>
      <c r="T50" s="22">
        <v>1</v>
      </c>
      <c r="U50" s="27">
        <v>0.7752</v>
      </c>
      <c r="V50" s="28">
        <v>1818</v>
      </c>
      <c r="W50" s="29">
        <v>100</v>
      </c>
    </row>
    <row r="51" spans="1:25" s="19" customFormat="1" ht="15" customHeight="1" x14ac:dyDescent="0.2">
      <c r="A51" s="18" t="s">
        <v>15</v>
      </c>
      <c r="B51" s="65" t="s">
        <v>60</v>
      </c>
      <c r="C51" s="54">
        <f t="shared" si="0"/>
        <v>241</v>
      </c>
      <c r="D51" s="55">
        <v>1</v>
      </c>
      <c r="E51" s="56">
        <v>0.41489999999999999</v>
      </c>
      <c r="F51" s="58">
        <v>2</v>
      </c>
      <c r="G51" s="56">
        <v>0.82987999999999995</v>
      </c>
      <c r="H51" s="57">
        <v>128</v>
      </c>
      <c r="I51" s="56">
        <v>53.112000000000002</v>
      </c>
      <c r="J51" s="57">
        <v>59</v>
      </c>
      <c r="K51" s="56">
        <v>24.481000000000002</v>
      </c>
      <c r="L51" s="57">
        <v>39</v>
      </c>
      <c r="M51" s="56">
        <v>16.182600000000001</v>
      </c>
      <c r="N51" s="58">
        <v>0</v>
      </c>
      <c r="O51" s="56">
        <v>0</v>
      </c>
      <c r="P51" s="59">
        <v>12</v>
      </c>
      <c r="Q51" s="60">
        <v>4.9793000000000003</v>
      </c>
      <c r="R51" s="55">
        <v>14</v>
      </c>
      <c r="S51" s="60">
        <v>5.8090000000000002</v>
      </c>
      <c r="T51" s="55">
        <v>11</v>
      </c>
      <c r="U51" s="62">
        <v>4.5643000000000002</v>
      </c>
      <c r="V51" s="63">
        <v>8616</v>
      </c>
      <c r="W51" s="64">
        <v>100</v>
      </c>
    </row>
    <row r="52" spans="1:25" s="19" customFormat="1" ht="15" customHeight="1" x14ac:dyDescent="0.2">
      <c r="A52" s="18" t="s">
        <v>15</v>
      </c>
      <c r="B52" s="20" t="s">
        <v>61</v>
      </c>
      <c r="C52" s="21">
        <f t="shared" si="0"/>
        <v>104</v>
      </c>
      <c r="D52" s="31">
        <v>0</v>
      </c>
      <c r="E52" s="23">
        <v>0</v>
      </c>
      <c r="F52" s="24">
        <v>1</v>
      </c>
      <c r="G52" s="23">
        <v>0.96153999999999995</v>
      </c>
      <c r="H52" s="30">
        <v>23</v>
      </c>
      <c r="I52" s="23">
        <v>22.115400000000001</v>
      </c>
      <c r="J52" s="30">
        <v>5</v>
      </c>
      <c r="K52" s="23">
        <v>4.8079999999999998</v>
      </c>
      <c r="L52" s="24">
        <v>70</v>
      </c>
      <c r="M52" s="23">
        <v>67.307699999999997</v>
      </c>
      <c r="N52" s="30">
        <v>0</v>
      </c>
      <c r="O52" s="23">
        <v>0</v>
      </c>
      <c r="P52" s="25">
        <v>5</v>
      </c>
      <c r="Q52" s="26">
        <v>4.8076999999999996</v>
      </c>
      <c r="R52" s="22">
        <v>4</v>
      </c>
      <c r="S52" s="26">
        <v>3.8460000000000001</v>
      </c>
      <c r="T52" s="22">
        <v>2</v>
      </c>
      <c r="U52" s="27">
        <v>1.9231</v>
      </c>
      <c r="V52" s="28">
        <v>1009</v>
      </c>
      <c r="W52" s="29">
        <v>100</v>
      </c>
    </row>
    <row r="53" spans="1:25" s="19" customFormat="1" ht="15" customHeight="1" x14ac:dyDescent="0.2">
      <c r="A53" s="18" t="s">
        <v>15</v>
      </c>
      <c r="B53" s="65" t="s">
        <v>62</v>
      </c>
      <c r="C53" s="68">
        <f t="shared" si="0"/>
        <v>77</v>
      </c>
      <c r="D53" s="67">
        <v>0</v>
      </c>
      <c r="E53" s="56">
        <v>0</v>
      </c>
      <c r="F53" s="57">
        <v>1</v>
      </c>
      <c r="G53" s="56">
        <v>1.2987</v>
      </c>
      <c r="H53" s="58">
        <v>1</v>
      </c>
      <c r="I53" s="56">
        <v>1.2987</v>
      </c>
      <c r="J53" s="57">
        <v>2</v>
      </c>
      <c r="K53" s="56">
        <v>2.597</v>
      </c>
      <c r="L53" s="58">
        <v>70</v>
      </c>
      <c r="M53" s="56">
        <v>90.909099999999995</v>
      </c>
      <c r="N53" s="58">
        <v>0</v>
      </c>
      <c r="O53" s="56">
        <v>0</v>
      </c>
      <c r="P53" s="59">
        <v>3</v>
      </c>
      <c r="Q53" s="60">
        <v>3.8961000000000001</v>
      </c>
      <c r="R53" s="67">
        <v>20</v>
      </c>
      <c r="S53" s="60">
        <v>25.974</v>
      </c>
      <c r="T53" s="55">
        <v>0</v>
      </c>
      <c r="U53" s="62">
        <v>0</v>
      </c>
      <c r="V53" s="63">
        <v>306</v>
      </c>
      <c r="W53" s="64">
        <v>100</v>
      </c>
    </row>
    <row r="54" spans="1:25" s="19" customFormat="1" ht="15" customHeight="1" x14ac:dyDescent="0.2">
      <c r="A54" s="18" t="s">
        <v>15</v>
      </c>
      <c r="B54" s="20" t="s">
        <v>63</v>
      </c>
      <c r="C54" s="21">
        <f t="shared" si="0"/>
        <v>63</v>
      </c>
      <c r="D54" s="31">
        <v>0</v>
      </c>
      <c r="E54" s="23">
        <v>0</v>
      </c>
      <c r="F54" s="24">
        <v>1</v>
      </c>
      <c r="G54" s="34">
        <v>1.5872999999999999</v>
      </c>
      <c r="H54" s="30">
        <v>6</v>
      </c>
      <c r="I54" s="34">
        <v>9.5237999999999996</v>
      </c>
      <c r="J54" s="24">
        <v>28</v>
      </c>
      <c r="K54" s="23">
        <v>44.444000000000003</v>
      </c>
      <c r="L54" s="24">
        <v>26</v>
      </c>
      <c r="M54" s="23">
        <v>41.269799999999996</v>
      </c>
      <c r="N54" s="24">
        <v>0</v>
      </c>
      <c r="O54" s="23">
        <v>0</v>
      </c>
      <c r="P54" s="32">
        <v>2</v>
      </c>
      <c r="Q54" s="26">
        <v>3.1745999999999999</v>
      </c>
      <c r="R54" s="22">
        <v>7</v>
      </c>
      <c r="S54" s="26">
        <v>11.111000000000001</v>
      </c>
      <c r="T54" s="31">
        <v>2</v>
      </c>
      <c r="U54" s="27">
        <v>3.1745999999999999</v>
      </c>
      <c r="V54" s="28">
        <v>1971</v>
      </c>
      <c r="W54" s="29">
        <v>100</v>
      </c>
    </row>
    <row r="55" spans="1:25" s="19" customFormat="1" ht="15" customHeight="1" x14ac:dyDescent="0.2">
      <c r="A55" s="18" t="s">
        <v>15</v>
      </c>
      <c r="B55" s="65" t="s">
        <v>64</v>
      </c>
      <c r="C55" s="54">
        <f t="shared" si="0"/>
        <v>785</v>
      </c>
      <c r="D55" s="55">
        <v>6</v>
      </c>
      <c r="E55" s="56">
        <v>0.76429999999999998</v>
      </c>
      <c r="F55" s="57">
        <v>2</v>
      </c>
      <c r="G55" s="56">
        <v>0.25478000000000001</v>
      </c>
      <c r="H55" s="58">
        <v>282</v>
      </c>
      <c r="I55" s="56">
        <v>35.9236</v>
      </c>
      <c r="J55" s="58">
        <v>15</v>
      </c>
      <c r="K55" s="56">
        <v>1.911</v>
      </c>
      <c r="L55" s="57">
        <v>438</v>
      </c>
      <c r="M55" s="56">
        <v>55.796199999999999</v>
      </c>
      <c r="N55" s="57">
        <v>2</v>
      </c>
      <c r="O55" s="56">
        <v>0.25480000000000003</v>
      </c>
      <c r="P55" s="66">
        <v>40</v>
      </c>
      <c r="Q55" s="60">
        <v>5.0955000000000004</v>
      </c>
      <c r="R55" s="55">
        <v>30</v>
      </c>
      <c r="S55" s="60">
        <v>3.8220000000000001</v>
      </c>
      <c r="T55" s="67">
        <v>70</v>
      </c>
      <c r="U55" s="62">
        <v>8.9171999999999993</v>
      </c>
      <c r="V55" s="63">
        <v>2305</v>
      </c>
      <c r="W55" s="64">
        <v>100</v>
      </c>
    </row>
    <row r="56" spans="1:25" s="19" customFormat="1" ht="15" customHeight="1" x14ac:dyDescent="0.2">
      <c r="A56" s="18" t="s">
        <v>15</v>
      </c>
      <c r="B56" s="20" t="s">
        <v>65</v>
      </c>
      <c r="C56" s="21">
        <f t="shared" si="0"/>
        <v>111</v>
      </c>
      <c r="D56" s="22">
        <v>0</v>
      </c>
      <c r="E56" s="23">
        <v>0</v>
      </c>
      <c r="F56" s="24">
        <v>1</v>
      </c>
      <c r="G56" s="23">
        <v>0.90090000000000003</v>
      </c>
      <c r="H56" s="24">
        <v>0</v>
      </c>
      <c r="I56" s="23">
        <v>0</v>
      </c>
      <c r="J56" s="30">
        <v>9</v>
      </c>
      <c r="K56" s="23">
        <v>8.1080000000000005</v>
      </c>
      <c r="L56" s="24">
        <v>101</v>
      </c>
      <c r="M56" s="23">
        <v>90.991</v>
      </c>
      <c r="N56" s="30">
        <v>0</v>
      </c>
      <c r="O56" s="23">
        <v>0</v>
      </c>
      <c r="P56" s="25">
        <v>0</v>
      </c>
      <c r="Q56" s="26">
        <v>0</v>
      </c>
      <c r="R56" s="31">
        <v>0</v>
      </c>
      <c r="S56" s="26">
        <v>0</v>
      </c>
      <c r="T56" s="31">
        <v>0</v>
      </c>
      <c r="U56" s="27">
        <v>0</v>
      </c>
      <c r="V56" s="28">
        <v>720</v>
      </c>
      <c r="W56" s="29">
        <v>100</v>
      </c>
    </row>
    <row r="57" spans="1:25" s="19" customFormat="1" ht="15" customHeight="1" x14ac:dyDescent="0.2">
      <c r="A57" s="18" t="s">
        <v>15</v>
      </c>
      <c r="B57" s="65" t="s">
        <v>66</v>
      </c>
      <c r="C57" s="54">
        <f t="shared" si="0"/>
        <v>716</v>
      </c>
      <c r="D57" s="55">
        <v>24</v>
      </c>
      <c r="E57" s="56">
        <v>3.3519999999999999</v>
      </c>
      <c r="F57" s="58">
        <v>3</v>
      </c>
      <c r="G57" s="56">
        <v>0.41898999999999997</v>
      </c>
      <c r="H57" s="57">
        <v>46</v>
      </c>
      <c r="I57" s="56">
        <v>6.4245999999999999</v>
      </c>
      <c r="J57" s="57">
        <v>247</v>
      </c>
      <c r="K57" s="56">
        <v>34.497</v>
      </c>
      <c r="L57" s="57">
        <v>324</v>
      </c>
      <c r="M57" s="56">
        <v>45.251399999999997</v>
      </c>
      <c r="N57" s="57">
        <v>2</v>
      </c>
      <c r="O57" s="56">
        <v>0.27929999999999999</v>
      </c>
      <c r="P57" s="66">
        <v>70</v>
      </c>
      <c r="Q57" s="60">
        <v>9.7765000000000004</v>
      </c>
      <c r="R57" s="67">
        <v>10</v>
      </c>
      <c r="S57" s="60">
        <v>1.397</v>
      </c>
      <c r="T57" s="67">
        <v>29</v>
      </c>
      <c r="U57" s="62">
        <v>4.0503</v>
      </c>
      <c r="V57" s="63">
        <v>2232</v>
      </c>
      <c r="W57" s="64">
        <v>100</v>
      </c>
    </row>
    <row r="58" spans="1:25" s="19" customFormat="1" ht="15" customHeight="1" thickBot="1" x14ac:dyDescent="0.25">
      <c r="A58" s="18" t="s">
        <v>15</v>
      </c>
      <c r="B58" s="35" t="s">
        <v>67</v>
      </c>
      <c r="C58" s="69">
        <f t="shared" si="0"/>
        <v>19</v>
      </c>
      <c r="D58" s="70">
        <v>0</v>
      </c>
      <c r="E58" s="37">
        <v>0</v>
      </c>
      <c r="F58" s="38">
        <v>0</v>
      </c>
      <c r="G58" s="37">
        <v>0</v>
      </c>
      <c r="H58" s="39">
        <v>2</v>
      </c>
      <c r="I58" s="37">
        <v>10.526300000000001</v>
      </c>
      <c r="J58" s="38">
        <v>2</v>
      </c>
      <c r="K58" s="37">
        <v>10.526</v>
      </c>
      <c r="L58" s="38">
        <v>15</v>
      </c>
      <c r="M58" s="37">
        <v>78.947400000000002</v>
      </c>
      <c r="N58" s="38">
        <v>0</v>
      </c>
      <c r="O58" s="37">
        <v>0</v>
      </c>
      <c r="P58" s="40">
        <v>0</v>
      </c>
      <c r="Q58" s="41">
        <v>0</v>
      </c>
      <c r="R58" s="36">
        <v>0</v>
      </c>
      <c r="S58" s="41">
        <v>0</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69</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public school students ", A7, ", ",IF(ISTEXT(R7),LEFT(R7,3),TEXT(R7,"#,##0"))," (",TEXT(S7,"0.0"),"%) were students with disabilities served Section 504.")</f>
        <v>NOTE: Table reads (for US Totals):  Of all 10,495 public school students not served under IDEA subjected to seclusion, 312 (3.0%) were students with disabilities served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public school students ",(A7), ", ",TEXT(D7,"#,##0")," (",TEXT(E7,"0.0"),"%) were American Indian or Alaska Native.")</f>
        <v xml:space="preserve">            Table reads (for US Race/Ethnicity):  Of all 10,495 public school students not served under IDEA subjected to seclusion, 630 (6.0%)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91" t="s">
        <v>74</v>
      </c>
      <c r="C63" s="91"/>
      <c r="D63" s="91"/>
      <c r="E63" s="91"/>
      <c r="F63" s="91"/>
      <c r="G63" s="91"/>
      <c r="H63" s="91"/>
      <c r="I63" s="91"/>
      <c r="J63" s="91"/>
      <c r="K63" s="91"/>
      <c r="L63" s="91"/>
      <c r="M63" s="91"/>
      <c r="N63" s="91"/>
      <c r="O63" s="91"/>
      <c r="P63" s="91"/>
      <c r="Q63" s="91"/>
      <c r="R63" s="91"/>
      <c r="S63" s="91"/>
      <c r="T63" s="91"/>
      <c r="U63" s="91"/>
      <c r="V63" s="91"/>
      <c r="W63" s="91"/>
    </row>
    <row r="64" spans="1:25" s="46" customFormat="1" ht="14.1" customHeight="1" x14ac:dyDescent="0.2">
      <c r="B64" s="91" t="s">
        <v>76</v>
      </c>
      <c r="C64" s="91"/>
      <c r="D64" s="91"/>
      <c r="E64" s="91"/>
      <c r="F64" s="91"/>
      <c r="G64" s="91"/>
      <c r="H64" s="91"/>
      <c r="I64" s="91"/>
      <c r="J64" s="91"/>
      <c r="K64" s="91"/>
      <c r="L64" s="91"/>
      <c r="M64" s="91"/>
      <c r="N64" s="91"/>
      <c r="O64" s="91"/>
      <c r="P64" s="91"/>
      <c r="Q64" s="91"/>
      <c r="R64" s="91"/>
      <c r="S64" s="91"/>
      <c r="T64" s="91"/>
      <c r="U64" s="91"/>
      <c r="V64" s="91"/>
      <c r="W64" s="91"/>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C4:C5"/>
    <mergeCell ref="D4:Q4"/>
    <mergeCell ref="R4:S5"/>
    <mergeCell ref="T4:U5"/>
    <mergeCell ref="V4:V5"/>
    <mergeCell ref="W4:W5"/>
    <mergeCell ref="D5:E5"/>
    <mergeCell ref="F5:G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3.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7" t="str">
        <f>CONCATENATE("Number and percentage of public school male students ",A7, ", by race/ethnicity, disability status, and English proficiency, by state: School Year 2015-16")</f>
        <v>Number and percentage of public school male students not served under IDEA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row>
    <row r="3" spans="1:23" s="1" customFormat="1" ht="15" customHeight="1" thickBot="1" x14ac:dyDescent="0.3">
      <c r="A3" s="73">
        <f>C7</f>
        <v>7533</v>
      </c>
      <c r="B3" s="76"/>
      <c r="C3" s="75"/>
      <c r="D3" s="75"/>
      <c r="E3" s="75"/>
      <c r="F3" s="75"/>
      <c r="G3" s="75"/>
      <c r="H3" s="75"/>
      <c r="I3" s="75"/>
      <c r="J3" s="75"/>
      <c r="K3" s="75"/>
      <c r="L3" s="75"/>
      <c r="M3" s="75"/>
      <c r="N3" s="75"/>
      <c r="O3" s="75"/>
      <c r="P3" s="75"/>
      <c r="Q3" s="75"/>
      <c r="R3" s="75"/>
      <c r="S3" s="75"/>
      <c r="T3" s="75"/>
      <c r="U3" s="3"/>
      <c r="V3" s="75"/>
      <c r="W3" s="75"/>
    </row>
    <row r="4" spans="1:23" s="9" customFormat="1" ht="24.95" customHeight="1" x14ac:dyDescent="0.2">
      <c r="A4" s="8"/>
      <c r="B4" s="78" t="s">
        <v>0</v>
      </c>
      <c r="C4" s="80" t="s">
        <v>10</v>
      </c>
      <c r="D4" s="82" t="s">
        <v>82</v>
      </c>
      <c r="E4" s="83"/>
      <c r="F4" s="83"/>
      <c r="G4" s="83"/>
      <c r="H4" s="83"/>
      <c r="I4" s="83"/>
      <c r="J4" s="83"/>
      <c r="K4" s="83"/>
      <c r="L4" s="83"/>
      <c r="M4" s="83"/>
      <c r="N4" s="83"/>
      <c r="O4" s="83"/>
      <c r="P4" s="83"/>
      <c r="Q4" s="84"/>
      <c r="R4" s="85" t="s">
        <v>16</v>
      </c>
      <c r="S4" s="86"/>
      <c r="T4" s="85" t="s">
        <v>11</v>
      </c>
      <c r="U4" s="86"/>
      <c r="V4" s="89" t="s">
        <v>14</v>
      </c>
      <c r="W4" s="92" t="s">
        <v>12</v>
      </c>
    </row>
    <row r="5" spans="1:23"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90"/>
      <c r="W5" s="93"/>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tr">
        <f>[3]Total!A7</f>
        <v>not served under IDEA subjected to seclusion</v>
      </c>
      <c r="B7" s="53" t="s">
        <v>9</v>
      </c>
      <c r="C7" s="54">
        <f>D7+F7+H7+J7+L7+N7+P7</f>
        <v>7533</v>
      </c>
      <c r="D7" s="55">
        <v>397</v>
      </c>
      <c r="E7" s="56">
        <v>5.2701000000000002</v>
      </c>
      <c r="F7" s="57">
        <v>31</v>
      </c>
      <c r="G7" s="56">
        <v>0.41152</v>
      </c>
      <c r="H7" s="57">
        <v>1058</v>
      </c>
      <c r="I7" s="56">
        <v>14.0449</v>
      </c>
      <c r="J7" s="57">
        <v>1917</v>
      </c>
      <c r="K7" s="56">
        <v>25.448</v>
      </c>
      <c r="L7" s="57">
        <v>3752</v>
      </c>
      <c r="M7" s="56">
        <v>49.807499999999997</v>
      </c>
      <c r="N7" s="58">
        <v>25</v>
      </c>
      <c r="O7" s="56">
        <v>0.33189999999999997</v>
      </c>
      <c r="P7" s="59">
        <v>353</v>
      </c>
      <c r="Q7" s="60">
        <v>4.6859999999999999</v>
      </c>
      <c r="R7" s="61">
        <v>257</v>
      </c>
      <c r="S7" s="60">
        <v>3.4119999999999999</v>
      </c>
      <c r="T7" s="61">
        <v>539</v>
      </c>
      <c r="U7" s="62">
        <v>7.1551999999999998</v>
      </c>
      <c r="V7" s="63">
        <v>96360</v>
      </c>
      <c r="W7" s="64">
        <v>99.384</v>
      </c>
    </row>
    <row r="8" spans="1:23" s="19" customFormat="1" ht="15" customHeight="1" x14ac:dyDescent="0.2">
      <c r="A8" s="18" t="s">
        <v>15</v>
      </c>
      <c r="B8" s="20" t="s">
        <v>18</v>
      </c>
      <c r="C8" s="21">
        <f t="shared" ref="C8:C58" si="0">D8+F8+H8+J8+L8+N8+P8</f>
        <v>281</v>
      </c>
      <c r="D8" s="22">
        <v>0</v>
      </c>
      <c r="E8" s="23">
        <v>0</v>
      </c>
      <c r="F8" s="24">
        <v>1</v>
      </c>
      <c r="G8" s="23">
        <v>0.35587000000000002</v>
      </c>
      <c r="H8" s="30">
        <v>3</v>
      </c>
      <c r="I8" s="23">
        <v>1.0676000000000001</v>
      </c>
      <c r="J8" s="24">
        <v>161</v>
      </c>
      <c r="K8" s="23">
        <v>57.295000000000002</v>
      </c>
      <c r="L8" s="24">
        <v>114</v>
      </c>
      <c r="M8" s="23">
        <v>40.569400000000002</v>
      </c>
      <c r="N8" s="24">
        <v>0</v>
      </c>
      <c r="O8" s="23">
        <v>0</v>
      </c>
      <c r="P8" s="32">
        <v>2</v>
      </c>
      <c r="Q8" s="26">
        <v>0.7117</v>
      </c>
      <c r="R8" s="22">
        <v>0</v>
      </c>
      <c r="S8" s="26">
        <v>0</v>
      </c>
      <c r="T8" s="31">
        <v>0</v>
      </c>
      <c r="U8" s="27">
        <v>0</v>
      </c>
      <c r="V8" s="28">
        <v>1400</v>
      </c>
      <c r="W8" s="29">
        <v>100</v>
      </c>
    </row>
    <row r="9" spans="1:23" s="19" customFormat="1" ht="15" customHeight="1" x14ac:dyDescent="0.2">
      <c r="A9" s="18" t="s">
        <v>15</v>
      </c>
      <c r="B9" s="65" t="s">
        <v>17</v>
      </c>
      <c r="C9" s="54">
        <f t="shared" si="0"/>
        <v>14</v>
      </c>
      <c r="D9" s="55">
        <v>4</v>
      </c>
      <c r="E9" s="56">
        <v>28.571400000000001</v>
      </c>
      <c r="F9" s="57">
        <v>0</v>
      </c>
      <c r="G9" s="56">
        <v>0</v>
      </c>
      <c r="H9" s="57">
        <v>0</v>
      </c>
      <c r="I9" s="56">
        <v>0</v>
      </c>
      <c r="J9" s="58">
        <v>1</v>
      </c>
      <c r="K9" s="56">
        <v>7.1429999999999998</v>
      </c>
      <c r="L9" s="58">
        <v>8</v>
      </c>
      <c r="M9" s="56">
        <v>57.142899999999997</v>
      </c>
      <c r="N9" s="57">
        <v>0</v>
      </c>
      <c r="O9" s="56">
        <v>0</v>
      </c>
      <c r="P9" s="66">
        <v>1</v>
      </c>
      <c r="Q9" s="60">
        <v>7.1429</v>
      </c>
      <c r="R9" s="67">
        <v>0</v>
      </c>
      <c r="S9" s="60">
        <v>0</v>
      </c>
      <c r="T9" s="67">
        <v>1</v>
      </c>
      <c r="U9" s="62">
        <v>7.1429</v>
      </c>
      <c r="V9" s="63">
        <v>503</v>
      </c>
      <c r="W9" s="64">
        <v>100</v>
      </c>
    </row>
    <row r="10" spans="1:23" s="19" customFormat="1" ht="15" customHeight="1" x14ac:dyDescent="0.2">
      <c r="A10" s="18" t="s">
        <v>15</v>
      </c>
      <c r="B10" s="20" t="s">
        <v>20</v>
      </c>
      <c r="C10" s="21">
        <f t="shared" si="0"/>
        <v>64</v>
      </c>
      <c r="D10" s="31">
        <v>6</v>
      </c>
      <c r="E10" s="23">
        <v>9.375</v>
      </c>
      <c r="F10" s="24">
        <v>0</v>
      </c>
      <c r="G10" s="23">
        <v>0</v>
      </c>
      <c r="H10" s="30">
        <v>16</v>
      </c>
      <c r="I10" s="23">
        <v>25</v>
      </c>
      <c r="J10" s="24">
        <v>11</v>
      </c>
      <c r="K10" s="23">
        <v>17.187999999999999</v>
      </c>
      <c r="L10" s="30">
        <v>26</v>
      </c>
      <c r="M10" s="23">
        <v>40.625</v>
      </c>
      <c r="N10" s="30">
        <v>0</v>
      </c>
      <c r="O10" s="23">
        <v>0</v>
      </c>
      <c r="P10" s="25">
        <v>5</v>
      </c>
      <c r="Q10" s="26">
        <v>7.8125</v>
      </c>
      <c r="R10" s="31">
        <v>1</v>
      </c>
      <c r="S10" s="26">
        <v>1.5629999999999999</v>
      </c>
      <c r="T10" s="31">
        <v>1</v>
      </c>
      <c r="U10" s="27">
        <v>1.5625</v>
      </c>
      <c r="V10" s="28">
        <v>1977</v>
      </c>
      <c r="W10" s="29">
        <v>100</v>
      </c>
    </row>
    <row r="11" spans="1:23" s="19" customFormat="1" ht="15" customHeight="1" x14ac:dyDescent="0.2">
      <c r="A11" s="18" t="s">
        <v>15</v>
      </c>
      <c r="B11" s="65" t="s">
        <v>19</v>
      </c>
      <c r="C11" s="54">
        <f t="shared" si="0"/>
        <v>142</v>
      </c>
      <c r="D11" s="55">
        <v>1</v>
      </c>
      <c r="E11" s="56">
        <v>0.70420000000000005</v>
      </c>
      <c r="F11" s="58">
        <v>1</v>
      </c>
      <c r="G11" s="56">
        <v>0.70423000000000002</v>
      </c>
      <c r="H11" s="57">
        <v>18</v>
      </c>
      <c r="I11" s="56">
        <v>12.6761</v>
      </c>
      <c r="J11" s="57">
        <v>3</v>
      </c>
      <c r="K11" s="56">
        <v>2.113</v>
      </c>
      <c r="L11" s="57">
        <v>100</v>
      </c>
      <c r="M11" s="56">
        <v>70.422499999999999</v>
      </c>
      <c r="N11" s="57">
        <v>18</v>
      </c>
      <c r="O11" s="56">
        <v>12.6761</v>
      </c>
      <c r="P11" s="66">
        <v>1</v>
      </c>
      <c r="Q11" s="60">
        <v>0.70420000000000005</v>
      </c>
      <c r="R11" s="67">
        <v>16</v>
      </c>
      <c r="S11" s="60">
        <v>11.268000000000001</v>
      </c>
      <c r="T11" s="55">
        <v>53</v>
      </c>
      <c r="U11" s="62">
        <v>37.323900000000002</v>
      </c>
      <c r="V11" s="63">
        <v>1092</v>
      </c>
      <c r="W11" s="64">
        <v>100</v>
      </c>
    </row>
    <row r="12" spans="1:23" s="19" customFormat="1" ht="15" customHeight="1" x14ac:dyDescent="0.2">
      <c r="A12" s="18" t="s">
        <v>15</v>
      </c>
      <c r="B12" s="20" t="s">
        <v>21</v>
      </c>
      <c r="C12" s="21">
        <f t="shared" si="0"/>
        <v>148</v>
      </c>
      <c r="D12" s="22">
        <v>1</v>
      </c>
      <c r="E12" s="23">
        <v>0.67569999999999997</v>
      </c>
      <c r="F12" s="30">
        <v>2</v>
      </c>
      <c r="G12" s="23">
        <v>1.3513500000000001</v>
      </c>
      <c r="H12" s="24">
        <v>89</v>
      </c>
      <c r="I12" s="23">
        <v>60.135100000000001</v>
      </c>
      <c r="J12" s="24">
        <v>33</v>
      </c>
      <c r="K12" s="23">
        <v>22.297000000000001</v>
      </c>
      <c r="L12" s="24">
        <v>19</v>
      </c>
      <c r="M12" s="23">
        <v>12.8378</v>
      </c>
      <c r="N12" s="30">
        <v>1</v>
      </c>
      <c r="O12" s="23">
        <v>0.67569999999999997</v>
      </c>
      <c r="P12" s="32">
        <v>3</v>
      </c>
      <c r="Q12" s="26">
        <v>2.0270000000000001</v>
      </c>
      <c r="R12" s="31">
        <v>8</v>
      </c>
      <c r="S12" s="26">
        <v>5.4050000000000002</v>
      </c>
      <c r="T12" s="22">
        <v>15</v>
      </c>
      <c r="U12" s="27">
        <v>10.1351</v>
      </c>
      <c r="V12" s="28">
        <v>10138</v>
      </c>
      <c r="W12" s="29">
        <v>100</v>
      </c>
    </row>
    <row r="13" spans="1:23" s="19" customFormat="1" ht="15" customHeight="1" x14ac:dyDescent="0.2">
      <c r="A13" s="18" t="s">
        <v>15</v>
      </c>
      <c r="B13" s="65" t="s">
        <v>22</v>
      </c>
      <c r="C13" s="54">
        <f t="shared" si="0"/>
        <v>58</v>
      </c>
      <c r="D13" s="55">
        <v>0</v>
      </c>
      <c r="E13" s="56">
        <v>0</v>
      </c>
      <c r="F13" s="58">
        <v>0</v>
      </c>
      <c r="G13" s="56">
        <v>0</v>
      </c>
      <c r="H13" s="57">
        <v>22</v>
      </c>
      <c r="I13" s="56">
        <v>37.930999999999997</v>
      </c>
      <c r="J13" s="58">
        <v>16</v>
      </c>
      <c r="K13" s="56">
        <v>27.585999999999999</v>
      </c>
      <c r="L13" s="57">
        <v>18</v>
      </c>
      <c r="M13" s="56">
        <v>31.034500000000001</v>
      </c>
      <c r="N13" s="57">
        <v>0</v>
      </c>
      <c r="O13" s="56">
        <v>0</v>
      </c>
      <c r="P13" s="59">
        <v>2</v>
      </c>
      <c r="Q13" s="60">
        <v>3.4483000000000001</v>
      </c>
      <c r="R13" s="55">
        <v>1</v>
      </c>
      <c r="S13" s="60">
        <v>1.724</v>
      </c>
      <c r="T13" s="67">
        <v>1</v>
      </c>
      <c r="U13" s="62">
        <v>1.7241</v>
      </c>
      <c r="V13" s="63">
        <v>1868</v>
      </c>
      <c r="W13" s="64">
        <v>91.328000000000003</v>
      </c>
    </row>
    <row r="14" spans="1:23" s="19" customFormat="1" ht="15" customHeight="1" x14ac:dyDescent="0.2">
      <c r="A14" s="18" t="s">
        <v>15</v>
      </c>
      <c r="B14" s="20" t="s">
        <v>23</v>
      </c>
      <c r="C14" s="33">
        <f t="shared" si="0"/>
        <v>96</v>
      </c>
      <c r="D14" s="22">
        <v>0</v>
      </c>
      <c r="E14" s="23">
        <v>0</v>
      </c>
      <c r="F14" s="24">
        <v>0</v>
      </c>
      <c r="G14" s="23">
        <v>0</v>
      </c>
      <c r="H14" s="30">
        <v>29</v>
      </c>
      <c r="I14" s="23">
        <v>30.208300000000001</v>
      </c>
      <c r="J14" s="30">
        <v>25</v>
      </c>
      <c r="K14" s="23">
        <v>26.042000000000002</v>
      </c>
      <c r="L14" s="30">
        <v>39</v>
      </c>
      <c r="M14" s="23">
        <v>40.625</v>
      </c>
      <c r="N14" s="24">
        <v>0</v>
      </c>
      <c r="O14" s="23">
        <v>0</v>
      </c>
      <c r="P14" s="25">
        <v>3</v>
      </c>
      <c r="Q14" s="26">
        <v>3.125</v>
      </c>
      <c r="R14" s="31">
        <v>9</v>
      </c>
      <c r="S14" s="26">
        <v>9.375</v>
      </c>
      <c r="T14" s="22">
        <v>3</v>
      </c>
      <c r="U14" s="27">
        <v>3.125</v>
      </c>
      <c r="V14" s="28">
        <v>1238</v>
      </c>
      <c r="W14" s="29">
        <v>100</v>
      </c>
    </row>
    <row r="15" spans="1:23" s="19" customFormat="1" ht="15" customHeight="1" x14ac:dyDescent="0.2">
      <c r="A15" s="18" t="s">
        <v>15</v>
      </c>
      <c r="B15" s="65" t="s">
        <v>25</v>
      </c>
      <c r="C15" s="68">
        <f t="shared" si="0"/>
        <v>1</v>
      </c>
      <c r="D15" s="55">
        <v>0</v>
      </c>
      <c r="E15" s="56">
        <v>0</v>
      </c>
      <c r="F15" s="57">
        <v>0</v>
      </c>
      <c r="G15" s="56">
        <v>0</v>
      </c>
      <c r="H15" s="57">
        <v>0</v>
      </c>
      <c r="I15" s="56">
        <v>0</v>
      </c>
      <c r="J15" s="58">
        <v>1</v>
      </c>
      <c r="K15" s="56">
        <v>100</v>
      </c>
      <c r="L15" s="57">
        <v>0</v>
      </c>
      <c r="M15" s="56">
        <v>0</v>
      </c>
      <c r="N15" s="58">
        <v>0</v>
      </c>
      <c r="O15" s="56">
        <v>0</v>
      </c>
      <c r="P15" s="59">
        <v>0</v>
      </c>
      <c r="Q15" s="60">
        <v>0</v>
      </c>
      <c r="R15" s="67">
        <v>1</v>
      </c>
      <c r="S15" s="60">
        <v>100</v>
      </c>
      <c r="T15" s="55">
        <v>0</v>
      </c>
      <c r="U15" s="62">
        <v>0</v>
      </c>
      <c r="V15" s="63">
        <v>235</v>
      </c>
      <c r="W15" s="64">
        <v>100</v>
      </c>
    </row>
    <row r="16" spans="1:23" s="19" customFormat="1" ht="15" customHeight="1" x14ac:dyDescent="0.2">
      <c r="A16" s="18" t="s">
        <v>15</v>
      </c>
      <c r="B16" s="20" t="s">
        <v>24</v>
      </c>
      <c r="C16" s="33">
        <f t="shared" si="0"/>
        <v>27</v>
      </c>
      <c r="D16" s="31">
        <v>0</v>
      </c>
      <c r="E16" s="23">
        <v>0</v>
      </c>
      <c r="F16" s="30">
        <v>0</v>
      </c>
      <c r="G16" s="23">
        <v>0</v>
      </c>
      <c r="H16" s="24">
        <v>1</v>
      </c>
      <c r="I16" s="23">
        <v>3.7037</v>
      </c>
      <c r="J16" s="30">
        <v>26</v>
      </c>
      <c r="K16" s="23">
        <v>96.296000000000006</v>
      </c>
      <c r="L16" s="24">
        <v>0</v>
      </c>
      <c r="M16" s="23">
        <v>0</v>
      </c>
      <c r="N16" s="30">
        <v>0</v>
      </c>
      <c r="O16" s="23">
        <v>0</v>
      </c>
      <c r="P16" s="25">
        <v>0</v>
      </c>
      <c r="Q16" s="26">
        <v>0</v>
      </c>
      <c r="R16" s="22">
        <v>1</v>
      </c>
      <c r="S16" s="26">
        <v>3.7040000000000002</v>
      </c>
      <c r="T16" s="22">
        <v>0</v>
      </c>
      <c r="U16" s="27">
        <v>0</v>
      </c>
      <c r="V16" s="28">
        <v>221</v>
      </c>
      <c r="W16" s="29">
        <v>100</v>
      </c>
    </row>
    <row r="17" spans="1:23" s="19" customFormat="1" ht="15" customHeight="1" x14ac:dyDescent="0.2">
      <c r="A17" s="18" t="s">
        <v>15</v>
      </c>
      <c r="B17" s="65" t="s">
        <v>26</v>
      </c>
      <c r="C17" s="54">
        <f t="shared" si="0"/>
        <v>151</v>
      </c>
      <c r="D17" s="55">
        <v>1</v>
      </c>
      <c r="E17" s="56">
        <v>0.6623</v>
      </c>
      <c r="F17" s="58">
        <v>1</v>
      </c>
      <c r="G17" s="56">
        <v>0.66225000000000001</v>
      </c>
      <c r="H17" s="57">
        <v>11</v>
      </c>
      <c r="I17" s="56">
        <v>7.2847999999999997</v>
      </c>
      <c r="J17" s="58">
        <v>56</v>
      </c>
      <c r="K17" s="56">
        <v>37.085999999999999</v>
      </c>
      <c r="L17" s="58">
        <v>73</v>
      </c>
      <c r="M17" s="56">
        <v>48.3444</v>
      </c>
      <c r="N17" s="58">
        <v>0</v>
      </c>
      <c r="O17" s="56">
        <v>0</v>
      </c>
      <c r="P17" s="66">
        <v>9</v>
      </c>
      <c r="Q17" s="60">
        <v>5.9603000000000002</v>
      </c>
      <c r="R17" s="55">
        <v>12</v>
      </c>
      <c r="S17" s="60">
        <v>7.9470000000000001</v>
      </c>
      <c r="T17" s="55">
        <v>5</v>
      </c>
      <c r="U17" s="62">
        <v>3.3113000000000001</v>
      </c>
      <c r="V17" s="63">
        <v>3952</v>
      </c>
      <c r="W17" s="64">
        <v>100</v>
      </c>
    </row>
    <row r="18" spans="1:23" s="19" customFormat="1" ht="15" customHeight="1" x14ac:dyDescent="0.2">
      <c r="A18" s="18" t="s">
        <v>15</v>
      </c>
      <c r="B18" s="20" t="s">
        <v>27</v>
      </c>
      <c r="C18" s="21">
        <f t="shared" si="0"/>
        <v>168</v>
      </c>
      <c r="D18" s="31">
        <v>0</v>
      </c>
      <c r="E18" s="23">
        <v>0</v>
      </c>
      <c r="F18" s="24">
        <v>0</v>
      </c>
      <c r="G18" s="23">
        <v>0</v>
      </c>
      <c r="H18" s="24">
        <v>4</v>
      </c>
      <c r="I18" s="23">
        <v>2.3809999999999998</v>
      </c>
      <c r="J18" s="24">
        <v>143</v>
      </c>
      <c r="K18" s="23">
        <v>85.119</v>
      </c>
      <c r="L18" s="24">
        <v>18</v>
      </c>
      <c r="M18" s="23">
        <v>10.7143</v>
      </c>
      <c r="N18" s="24">
        <v>0</v>
      </c>
      <c r="O18" s="23">
        <v>0</v>
      </c>
      <c r="P18" s="25">
        <v>3</v>
      </c>
      <c r="Q18" s="26">
        <v>1.7857000000000001</v>
      </c>
      <c r="R18" s="31">
        <v>0</v>
      </c>
      <c r="S18" s="26">
        <v>0</v>
      </c>
      <c r="T18" s="22">
        <v>0</v>
      </c>
      <c r="U18" s="27">
        <v>0</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217</v>
      </c>
      <c r="D20" s="31">
        <v>3</v>
      </c>
      <c r="E20" s="23">
        <v>1.3825000000000001</v>
      </c>
      <c r="F20" s="30">
        <v>0</v>
      </c>
      <c r="G20" s="23">
        <v>0</v>
      </c>
      <c r="H20" s="24">
        <v>83</v>
      </c>
      <c r="I20" s="23">
        <v>38.248800000000003</v>
      </c>
      <c r="J20" s="30">
        <v>3</v>
      </c>
      <c r="K20" s="23">
        <v>1.3819999999999999</v>
      </c>
      <c r="L20" s="30">
        <v>123</v>
      </c>
      <c r="M20" s="23">
        <v>56.682000000000002</v>
      </c>
      <c r="N20" s="30">
        <v>0</v>
      </c>
      <c r="O20" s="23">
        <v>0</v>
      </c>
      <c r="P20" s="25">
        <v>5</v>
      </c>
      <c r="Q20" s="26">
        <v>2.3041</v>
      </c>
      <c r="R20" s="31">
        <v>18</v>
      </c>
      <c r="S20" s="26">
        <v>8.2949999999999999</v>
      </c>
      <c r="T20" s="22">
        <v>68</v>
      </c>
      <c r="U20" s="27">
        <v>31.336400000000001</v>
      </c>
      <c r="V20" s="28">
        <v>720</v>
      </c>
      <c r="W20" s="29">
        <v>100</v>
      </c>
    </row>
    <row r="21" spans="1:23" s="19" customFormat="1" ht="15" customHeight="1" x14ac:dyDescent="0.2">
      <c r="A21" s="18" t="s">
        <v>15</v>
      </c>
      <c r="B21" s="65" t="s">
        <v>31</v>
      </c>
      <c r="C21" s="54">
        <f t="shared" si="0"/>
        <v>380</v>
      </c>
      <c r="D21" s="67">
        <v>6</v>
      </c>
      <c r="E21" s="56">
        <v>1.5789</v>
      </c>
      <c r="F21" s="57">
        <v>5</v>
      </c>
      <c r="G21" s="56">
        <v>1.31579</v>
      </c>
      <c r="H21" s="58">
        <v>52</v>
      </c>
      <c r="I21" s="56">
        <v>13.684200000000001</v>
      </c>
      <c r="J21" s="57">
        <v>56</v>
      </c>
      <c r="K21" s="56">
        <v>14.737</v>
      </c>
      <c r="L21" s="57">
        <v>245</v>
      </c>
      <c r="M21" s="56">
        <v>64.473699999999994</v>
      </c>
      <c r="N21" s="57">
        <v>0</v>
      </c>
      <c r="O21" s="56">
        <v>0</v>
      </c>
      <c r="P21" s="66">
        <v>16</v>
      </c>
      <c r="Q21" s="60">
        <v>4.2104999999999997</v>
      </c>
      <c r="R21" s="55">
        <v>13</v>
      </c>
      <c r="S21" s="60">
        <v>3.4209999999999998</v>
      </c>
      <c r="T21" s="67">
        <v>15</v>
      </c>
      <c r="U21" s="62">
        <v>3.9474</v>
      </c>
      <c r="V21" s="63">
        <v>4081</v>
      </c>
      <c r="W21" s="64">
        <v>99.706000000000003</v>
      </c>
    </row>
    <row r="22" spans="1:23" s="19" customFormat="1" ht="15" customHeight="1" x14ac:dyDescent="0.2">
      <c r="A22" s="18" t="s">
        <v>15</v>
      </c>
      <c r="B22" s="20" t="s">
        <v>32</v>
      </c>
      <c r="C22" s="21">
        <f t="shared" si="0"/>
        <v>468</v>
      </c>
      <c r="D22" s="22">
        <v>1</v>
      </c>
      <c r="E22" s="23">
        <v>0.2137</v>
      </c>
      <c r="F22" s="30">
        <v>1</v>
      </c>
      <c r="G22" s="23">
        <v>0.21368000000000001</v>
      </c>
      <c r="H22" s="30">
        <v>23</v>
      </c>
      <c r="I22" s="23">
        <v>4.9145000000000003</v>
      </c>
      <c r="J22" s="24">
        <v>89</v>
      </c>
      <c r="K22" s="23">
        <v>19.016999999999999</v>
      </c>
      <c r="L22" s="24">
        <v>322</v>
      </c>
      <c r="M22" s="23">
        <v>68.803399999999996</v>
      </c>
      <c r="N22" s="24">
        <v>0</v>
      </c>
      <c r="O22" s="23">
        <v>0</v>
      </c>
      <c r="P22" s="32">
        <v>32</v>
      </c>
      <c r="Q22" s="26">
        <v>6.8376000000000001</v>
      </c>
      <c r="R22" s="31">
        <v>14</v>
      </c>
      <c r="S22" s="26">
        <v>2.9910000000000001</v>
      </c>
      <c r="T22" s="31">
        <v>12</v>
      </c>
      <c r="U22" s="27">
        <v>2.5640999999999998</v>
      </c>
      <c r="V22" s="28">
        <v>1879</v>
      </c>
      <c r="W22" s="29">
        <v>100</v>
      </c>
    </row>
    <row r="23" spans="1:23" s="19" customFormat="1" ht="15" customHeight="1" x14ac:dyDescent="0.2">
      <c r="A23" s="18" t="s">
        <v>15</v>
      </c>
      <c r="B23" s="65" t="s">
        <v>29</v>
      </c>
      <c r="C23" s="54">
        <f t="shared" si="0"/>
        <v>398</v>
      </c>
      <c r="D23" s="55">
        <v>0</v>
      </c>
      <c r="E23" s="56">
        <v>0</v>
      </c>
      <c r="F23" s="57">
        <v>1</v>
      </c>
      <c r="G23" s="56">
        <v>0.25125999999999998</v>
      </c>
      <c r="H23" s="57">
        <v>27</v>
      </c>
      <c r="I23" s="56">
        <v>6.7839</v>
      </c>
      <c r="J23" s="57">
        <v>106</v>
      </c>
      <c r="K23" s="56">
        <v>26.632999999999999</v>
      </c>
      <c r="L23" s="57">
        <v>239</v>
      </c>
      <c r="M23" s="56">
        <v>60.0503</v>
      </c>
      <c r="N23" s="57">
        <v>0</v>
      </c>
      <c r="O23" s="56">
        <v>0</v>
      </c>
      <c r="P23" s="66">
        <v>25</v>
      </c>
      <c r="Q23" s="60">
        <v>6.2813999999999997</v>
      </c>
      <c r="R23" s="67">
        <v>9</v>
      </c>
      <c r="S23" s="60">
        <v>2.2610000000000001</v>
      </c>
      <c r="T23" s="55">
        <v>16</v>
      </c>
      <c r="U23" s="62">
        <v>4.0201000000000002</v>
      </c>
      <c r="V23" s="63">
        <v>1365</v>
      </c>
      <c r="W23" s="64">
        <v>100</v>
      </c>
    </row>
    <row r="24" spans="1:23" s="19" customFormat="1" ht="15" customHeight="1" x14ac:dyDescent="0.2">
      <c r="A24" s="18" t="s">
        <v>15</v>
      </c>
      <c r="B24" s="20" t="s">
        <v>33</v>
      </c>
      <c r="C24" s="21">
        <f t="shared" si="0"/>
        <v>225</v>
      </c>
      <c r="D24" s="31">
        <v>1</v>
      </c>
      <c r="E24" s="23">
        <v>0.44440000000000002</v>
      </c>
      <c r="F24" s="24">
        <v>0</v>
      </c>
      <c r="G24" s="23">
        <v>0</v>
      </c>
      <c r="H24" s="30">
        <v>34</v>
      </c>
      <c r="I24" s="23">
        <v>15.1111</v>
      </c>
      <c r="J24" s="24">
        <v>33</v>
      </c>
      <c r="K24" s="23">
        <v>14.667</v>
      </c>
      <c r="L24" s="24">
        <v>129</v>
      </c>
      <c r="M24" s="23">
        <v>57.333300000000001</v>
      </c>
      <c r="N24" s="24">
        <v>1</v>
      </c>
      <c r="O24" s="23">
        <v>0.44440000000000002</v>
      </c>
      <c r="P24" s="32">
        <v>27</v>
      </c>
      <c r="Q24" s="26">
        <v>12</v>
      </c>
      <c r="R24" s="31">
        <v>4</v>
      </c>
      <c r="S24" s="26">
        <v>1.778</v>
      </c>
      <c r="T24" s="22">
        <v>4</v>
      </c>
      <c r="U24" s="27">
        <v>1.7778</v>
      </c>
      <c r="V24" s="28">
        <v>1356</v>
      </c>
      <c r="W24" s="29">
        <v>100</v>
      </c>
    </row>
    <row r="25" spans="1:23" s="19" customFormat="1" ht="15" customHeight="1" x14ac:dyDescent="0.2">
      <c r="A25" s="18" t="s">
        <v>15</v>
      </c>
      <c r="B25" s="65" t="s">
        <v>34</v>
      </c>
      <c r="C25" s="68">
        <f t="shared" si="0"/>
        <v>41</v>
      </c>
      <c r="D25" s="55">
        <v>0</v>
      </c>
      <c r="E25" s="56">
        <v>0</v>
      </c>
      <c r="F25" s="57">
        <v>0</v>
      </c>
      <c r="G25" s="56">
        <v>0</v>
      </c>
      <c r="H25" s="57">
        <v>1</v>
      </c>
      <c r="I25" s="56">
        <v>2.4390000000000001</v>
      </c>
      <c r="J25" s="57">
        <v>18</v>
      </c>
      <c r="K25" s="56">
        <v>43.902000000000001</v>
      </c>
      <c r="L25" s="58">
        <v>19</v>
      </c>
      <c r="M25" s="56">
        <v>46.341500000000003</v>
      </c>
      <c r="N25" s="57">
        <v>0</v>
      </c>
      <c r="O25" s="56">
        <v>0</v>
      </c>
      <c r="P25" s="66">
        <v>3</v>
      </c>
      <c r="Q25" s="60">
        <v>7.3170999999999999</v>
      </c>
      <c r="R25" s="55">
        <v>3</v>
      </c>
      <c r="S25" s="60">
        <v>7.3170000000000002</v>
      </c>
      <c r="T25" s="55">
        <v>0</v>
      </c>
      <c r="U25" s="62">
        <v>0</v>
      </c>
      <c r="V25" s="63">
        <v>1407</v>
      </c>
      <c r="W25" s="64">
        <v>100</v>
      </c>
    </row>
    <row r="26" spans="1:23" s="19" customFormat="1" ht="15" customHeight="1" x14ac:dyDescent="0.2">
      <c r="A26" s="18" t="s">
        <v>15</v>
      </c>
      <c r="B26" s="20" t="s">
        <v>35</v>
      </c>
      <c r="C26" s="21">
        <f t="shared" si="0"/>
        <v>234</v>
      </c>
      <c r="D26" s="22">
        <v>0</v>
      </c>
      <c r="E26" s="23">
        <v>0</v>
      </c>
      <c r="F26" s="30">
        <v>2</v>
      </c>
      <c r="G26" s="23">
        <v>0.85470000000000002</v>
      </c>
      <c r="H26" s="30">
        <v>17</v>
      </c>
      <c r="I26" s="23">
        <v>7.2649999999999997</v>
      </c>
      <c r="J26" s="24">
        <v>137</v>
      </c>
      <c r="K26" s="23">
        <v>58.546999999999997</v>
      </c>
      <c r="L26" s="24">
        <v>69</v>
      </c>
      <c r="M26" s="23">
        <v>29.487200000000001</v>
      </c>
      <c r="N26" s="30">
        <v>0</v>
      </c>
      <c r="O26" s="23">
        <v>0</v>
      </c>
      <c r="P26" s="32">
        <v>9</v>
      </c>
      <c r="Q26" s="26">
        <v>3.8462000000000001</v>
      </c>
      <c r="R26" s="22">
        <v>6</v>
      </c>
      <c r="S26" s="26">
        <v>2.5640000000000001</v>
      </c>
      <c r="T26" s="22">
        <v>33</v>
      </c>
      <c r="U26" s="27">
        <v>14.102600000000001</v>
      </c>
      <c r="V26" s="28">
        <v>1367</v>
      </c>
      <c r="W26" s="29">
        <v>100</v>
      </c>
    </row>
    <row r="27" spans="1:23" s="19" customFormat="1" ht="15" customHeight="1" x14ac:dyDescent="0.2">
      <c r="A27" s="18" t="s">
        <v>15</v>
      </c>
      <c r="B27" s="65" t="s">
        <v>38</v>
      </c>
      <c r="C27" s="68">
        <f t="shared" si="0"/>
        <v>99</v>
      </c>
      <c r="D27" s="67">
        <v>0</v>
      </c>
      <c r="E27" s="56">
        <v>0</v>
      </c>
      <c r="F27" s="57">
        <v>0</v>
      </c>
      <c r="G27" s="56">
        <v>0</v>
      </c>
      <c r="H27" s="57">
        <v>1</v>
      </c>
      <c r="I27" s="56">
        <v>1.0101</v>
      </c>
      <c r="J27" s="57">
        <v>6</v>
      </c>
      <c r="K27" s="56">
        <v>6.0609999999999999</v>
      </c>
      <c r="L27" s="58">
        <v>92</v>
      </c>
      <c r="M27" s="56">
        <v>92.929299999999998</v>
      </c>
      <c r="N27" s="57">
        <v>0</v>
      </c>
      <c r="O27" s="56">
        <v>0</v>
      </c>
      <c r="P27" s="66">
        <v>0</v>
      </c>
      <c r="Q27" s="60">
        <v>0</v>
      </c>
      <c r="R27" s="67">
        <v>8</v>
      </c>
      <c r="S27" s="60">
        <v>8.0809999999999995</v>
      </c>
      <c r="T27" s="55">
        <v>3</v>
      </c>
      <c r="U27" s="62">
        <v>3.0303</v>
      </c>
      <c r="V27" s="63">
        <v>589</v>
      </c>
      <c r="W27" s="64">
        <v>100</v>
      </c>
    </row>
    <row r="28" spans="1:23" s="19" customFormat="1" ht="15" customHeight="1" x14ac:dyDescent="0.2">
      <c r="A28" s="18" t="s">
        <v>15</v>
      </c>
      <c r="B28" s="20" t="s">
        <v>37</v>
      </c>
      <c r="C28" s="33">
        <f t="shared" si="0"/>
        <v>68</v>
      </c>
      <c r="D28" s="31">
        <v>0</v>
      </c>
      <c r="E28" s="23">
        <v>0</v>
      </c>
      <c r="F28" s="24">
        <v>1</v>
      </c>
      <c r="G28" s="23">
        <v>1.4705900000000001</v>
      </c>
      <c r="H28" s="24">
        <v>3</v>
      </c>
      <c r="I28" s="23">
        <v>4.4118000000000004</v>
      </c>
      <c r="J28" s="24">
        <v>40</v>
      </c>
      <c r="K28" s="23">
        <v>58.823999999999998</v>
      </c>
      <c r="L28" s="30">
        <v>21</v>
      </c>
      <c r="M28" s="23">
        <v>30.882400000000001</v>
      </c>
      <c r="N28" s="24">
        <v>0</v>
      </c>
      <c r="O28" s="23">
        <v>0</v>
      </c>
      <c r="P28" s="25">
        <v>3</v>
      </c>
      <c r="Q28" s="26">
        <v>4.4118000000000004</v>
      </c>
      <c r="R28" s="22">
        <v>4</v>
      </c>
      <c r="S28" s="26">
        <v>5.8819999999999997</v>
      </c>
      <c r="T28" s="31">
        <v>1</v>
      </c>
      <c r="U28" s="27">
        <v>1.4705999999999999</v>
      </c>
      <c r="V28" s="28">
        <v>1434</v>
      </c>
      <c r="W28" s="29">
        <v>86.052999999999997</v>
      </c>
    </row>
    <row r="29" spans="1:23" s="19" customFormat="1" ht="15" customHeight="1" x14ac:dyDescent="0.2">
      <c r="A29" s="18" t="s">
        <v>15</v>
      </c>
      <c r="B29" s="65" t="s">
        <v>36</v>
      </c>
      <c r="C29" s="54">
        <f t="shared" si="0"/>
        <v>16</v>
      </c>
      <c r="D29" s="55">
        <v>0</v>
      </c>
      <c r="E29" s="56">
        <v>0</v>
      </c>
      <c r="F29" s="57">
        <v>0</v>
      </c>
      <c r="G29" s="56">
        <v>0</v>
      </c>
      <c r="H29" s="58">
        <v>4</v>
      </c>
      <c r="I29" s="56">
        <v>25</v>
      </c>
      <c r="J29" s="57">
        <v>7</v>
      </c>
      <c r="K29" s="56">
        <v>43.75</v>
      </c>
      <c r="L29" s="58">
        <v>5</v>
      </c>
      <c r="M29" s="56">
        <v>31.25</v>
      </c>
      <c r="N29" s="57">
        <v>0</v>
      </c>
      <c r="O29" s="56">
        <v>0</v>
      </c>
      <c r="P29" s="66">
        <v>0</v>
      </c>
      <c r="Q29" s="60">
        <v>0</v>
      </c>
      <c r="R29" s="55">
        <v>1</v>
      </c>
      <c r="S29" s="60">
        <v>6.25</v>
      </c>
      <c r="T29" s="55">
        <v>0</v>
      </c>
      <c r="U29" s="62">
        <v>0</v>
      </c>
      <c r="V29" s="63">
        <v>1873</v>
      </c>
      <c r="W29" s="64">
        <v>100</v>
      </c>
    </row>
    <row r="30" spans="1:23" s="19" customFormat="1" ht="15" customHeight="1" x14ac:dyDescent="0.2">
      <c r="A30" s="18" t="s">
        <v>15</v>
      </c>
      <c r="B30" s="20" t="s">
        <v>39</v>
      </c>
      <c r="C30" s="21">
        <f t="shared" si="0"/>
        <v>313</v>
      </c>
      <c r="D30" s="31">
        <v>4</v>
      </c>
      <c r="E30" s="23">
        <v>1.278</v>
      </c>
      <c r="F30" s="30">
        <v>1</v>
      </c>
      <c r="G30" s="23">
        <v>0.31949</v>
      </c>
      <c r="H30" s="24">
        <v>10</v>
      </c>
      <c r="I30" s="23">
        <v>3.1949000000000001</v>
      </c>
      <c r="J30" s="24">
        <v>64</v>
      </c>
      <c r="K30" s="23">
        <v>20.446999999999999</v>
      </c>
      <c r="L30" s="24">
        <v>225</v>
      </c>
      <c r="M30" s="23">
        <v>71.885000000000005</v>
      </c>
      <c r="N30" s="24">
        <v>0</v>
      </c>
      <c r="O30" s="23">
        <v>0</v>
      </c>
      <c r="P30" s="25">
        <v>9</v>
      </c>
      <c r="Q30" s="26">
        <v>2.8754</v>
      </c>
      <c r="R30" s="22">
        <v>4</v>
      </c>
      <c r="S30" s="26">
        <v>1.278</v>
      </c>
      <c r="T30" s="31">
        <v>3</v>
      </c>
      <c r="U30" s="27">
        <v>0.95850000000000002</v>
      </c>
      <c r="V30" s="28">
        <v>3616</v>
      </c>
      <c r="W30" s="29">
        <v>99.971999999999994</v>
      </c>
    </row>
    <row r="31" spans="1:23" s="19" customFormat="1" ht="15" customHeight="1" x14ac:dyDescent="0.2">
      <c r="A31" s="18" t="s">
        <v>15</v>
      </c>
      <c r="B31" s="65" t="s">
        <v>40</v>
      </c>
      <c r="C31" s="68">
        <f t="shared" si="0"/>
        <v>91</v>
      </c>
      <c r="D31" s="55">
        <v>1</v>
      </c>
      <c r="E31" s="56">
        <v>1.0989</v>
      </c>
      <c r="F31" s="58">
        <v>1</v>
      </c>
      <c r="G31" s="56">
        <v>1.0989</v>
      </c>
      <c r="H31" s="57">
        <v>3</v>
      </c>
      <c r="I31" s="56">
        <v>3.2967</v>
      </c>
      <c r="J31" s="58">
        <v>9</v>
      </c>
      <c r="K31" s="56">
        <v>9.89</v>
      </c>
      <c r="L31" s="57">
        <v>71</v>
      </c>
      <c r="M31" s="56">
        <v>78.022000000000006</v>
      </c>
      <c r="N31" s="57">
        <v>0</v>
      </c>
      <c r="O31" s="56">
        <v>0</v>
      </c>
      <c r="P31" s="59">
        <v>6</v>
      </c>
      <c r="Q31" s="60">
        <v>6.5933999999999999</v>
      </c>
      <c r="R31" s="55">
        <v>4</v>
      </c>
      <c r="S31" s="60">
        <v>4.3959999999999999</v>
      </c>
      <c r="T31" s="67">
        <v>2</v>
      </c>
      <c r="U31" s="62">
        <v>2.1978</v>
      </c>
      <c r="V31" s="63">
        <v>2170</v>
      </c>
      <c r="W31" s="64">
        <v>99.953999999999994</v>
      </c>
    </row>
    <row r="32" spans="1:23" s="19" customFormat="1" ht="15" customHeight="1" x14ac:dyDescent="0.2">
      <c r="A32" s="18" t="s">
        <v>15</v>
      </c>
      <c r="B32" s="20" t="s">
        <v>42</v>
      </c>
      <c r="C32" s="21">
        <f t="shared" si="0"/>
        <v>63</v>
      </c>
      <c r="D32" s="22">
        <v>0</v>
      </c>
      <c r="E32" s="23">
        <v>0</v>
      </c>
      <c r="F32" s="24">
        <v>0</v>
      </c>
      <c r="G32" s="23">
        <v>0</v>
      </c>
      <c r="H32" s="24">
        <v>0</v>
      </c>
      <c r="I32" s="23">
        <v>0</v>
      </c>
      <c r="J32" s="24">
        <v>44</v>
      </c>
      <c r="K32" s="23">
        <v>69.840999999999994</v>
      </c>
      <c r="L32" s="30">
        <v>19</v>
      </c>
      <c r="M32" s="23">
        <v>30.1587</v>
      </c>
      <c r="N32" s="30">
        <v>0</v>
      </c>
      <c r="O32" s="23">
        <v>0</v>
      </c>
      <c r="P32" s="32">
        <v>0</v>
      </c>
      <c r="Q32" s="26">
        <v>0</v>
      </c>
      <c r="R32" s="31">
        <v>0</v>
      </c>
      <c r="S32" s="26">
        <v>0</v>
      </c>
      <c r="T32" s="22">
        <v>0</v>
      </c>
      <c r="U32" s="27">
        <v>0</v>
      </c>
      <c r="V32" s="28">
        <v>978</v>
      </c>
      <c r="W32" s="29">
        <v>100</v>
      </c>
    </row>
    <row r="33" spans="1:23" s="19" customFormat="1" ht="15" customHeight="1" x14ac:dyDescent="0.2">
      <c r="A33" s="18" t="s">
        <v>15</v>
      </c>
      <c r="B33" s="65" t="s">
        <v>41</v>
      </c>
      <c r="C33" s="54">
        <f t="shared" si="0"/>
        <v>83</v>
      </c>
      <c r="D33" s="67">
        <v>0</v>
      </c>
      <c r="E33" s="56">
        <v>0</v>
      </c>
      <c r="F33" s="57">
        <v>0</v>
      </c>
      <c r="G33" s="56">
        <v>0</v>
      </c>
      <c r="H33" s="58">
        <v>9</v>
      </c>
      <c r="I33" s="56">
        <v>10.843400000000001</v>
      </c>
      <c r="J33" s="57">
        <v>18</v>
      </c>
      <c r="K33" s="56">
        <v>21.687000000000001</v>
      </c>
      <c r="L33" s="57">
        <v>54</v>
      </c>
      <c r="M33" s="56">
        <v>65.060199999999995</v>
      </c>
      <c r="N33" s="58">
        <v>0</v>
      </c>
      <c r="O33" s="56">
        <v>0</v>
      </c>
      <c r="P33" s="66">
        <v>2</v>
      </c>
      <c r="Q33" s="60">
        <v>2.4096000000000002</v>
      </c>
      <c r="R33" s="67">
        <v>2</v>
      </c>
      <c r="S33" s="60">
        <v>2.41</v>
      </c>
      <c r="T33" s="67">
        <v>5</v>
      </c>
      <c r="U33" s="62">
        <v>6.0240999999999998</v>
      </c>
      <c r="V33" s="63">
        <v>2372</v>
      </c>
      <c r="W33" s="64">
        <v>100</v>
      </c>
    </row>
    <row r="34" spans="1:23" s="19" customFormat="1" ht="15" customHeight="1" x14ac:dyDescent="0.2">
      <c r="A34" s="18" t="s">
        <v>15</v>
      </c>
      <c r="B34" s="20" t="s">
        <v>43</v>
      </c>
      <c r="C34" s="33">
        <f t="shared" si="0"/>
        <v>350</v>
      </c>
      <c r="D34" s="22">
        <v>299</v>
      </c>
      <c r="E34" s="23">
        <v>85.428600000000003</v>
      </c>
      <c r="F34" s="24">
        <v>0</v>
      </c>
      <c r="G34" s="23">
        <v>0</v>
      </c>
      <c r="H34" s="30">
        <v>0</v>
      </c>
      <c r="I34" s="23">
        <v>0</v>
      </c>
      <c r="J34" s="24">
        <v>0</v>
      </c>
      <c r="K34" s="23">
        <v>0</v>
      </c>
      <c r="L34" s="30">
        <v>49</v>
      </c>
      <c r="M34" s="23">
        <v>14</v>
      </c>
      <c r="N34" s="30">
        <v>0</v>
      </c>
      <c r="O34" s="23">
        <v>0</v>
      </c>
      <c r="P34" s="25">
        <v>2</v>
      </c>
      <c r="Q34" s="26">
        <v>0.57140000000000002</v>
      </c>
      <c r="R34" s="31">
        <v>1</v>
      </c>
      <c r="S34" s="26">
        <v>0.28599999999999998</v>
      </c>
      <c r="T34" s="31">
        <v>69</v>
      </c>
      <c r="U34" s="27">
        <v>19.714300000000001</v>
      </c>
      <c r="V34" s="28">
        <v>825</v>
      </c>
      <c r="W34" s="29">
        <v>100</v>
      </c>
    </row>
    <row r="35" spans="1:23" s="19" customFormat="1" ht="15" customHeight="1" x14ac:dyDescent="0.2">
      <c r="A35" s="18" t="s">
        <v>15</v>
      </c>
      <c r="B35" s="65" t="s">
        <v>46</v>
      </c>
      <c r="C35" s="68">
        <f t="shared" si="0"/>
        <v>132</v>
      </c>
      <c r="D35" s="67">
        <v>2</v>
      </c>
      <c r="E35" s="56">
        <v>1.5152000000000001</v>
      </c>
      <c r="F35" s="57">
        <v>0</v>
      </c>
      <c r="G35" s="56">
        <v>0</v>
      </c>
      <c r="H35" s="58">
        <v>13</v>
      </c>
      <c r="I35" s="56">
        <v>9.8484999999999996</v>
      </c>
      <c r="J35" s="57">
        <v>21</v>
      </c>
      <c r="K35" s="56">
        <v>15.909000000000001</v>
      </c>
      <c r="L35" s="58">
        <v>89</v>
      </c>
      <c r="M35" s="56">
        <v>67.424199999999999</v>
      </c>
      <c r="N35" s="57">
        <v>0</v>
      </c>
      <c r="O35" s="56">
        <v>0</v>
      </c>
      <c r="P35" s="66">
        <v>7</v>
      </c>
      <c r="Q35" s="60">
        <v>5.3029999999999999</v>
      </c>
      <c r="R35" s="67">
        <v>2</v>
      </c>
      <c r="S35" s="60">
        <v>1.5149999999999999</v>
      </c>
      <c r="T35" s="67">
        <v>4</v>
      </c>
      <c r="U35" s="62">
        <v>3.0303</v>
      </c>
      <c r="V35" s="63">
        <v>1064</v>
      </c>
      <c r="W35" s="64">
        <v>100</v>
      </c>
    </row>
    <row r="36" spans="1:23" s="19" customFormat="1" ht="15" customHeight="1" x14ac:dyDescent="0.2">
      <c r="A36" s="18" t="s">
        <v>15</v>
      </c>
      <c r="B36" s="20" t="s">
        <v>50</v>
      </c>
      <c r="C36" s="33">
        <f t="shared" si="0"/>
        <v>6</v>
      </c>
      <c r="D36" s="31">
        <v>1</v>
      </c>
      <c r="E36" s="23">
        <v>16.666699999999999</v>
      </c>
      <c r="F36" s="24">
        <v>0</v>
      </c>
      <c r="G36" s="23">
        <v>0</v>
      </c>
      <c r="H36" s="24">
        <v>2</v>
      </c>
      <c r="I36" s="23">
        <v>33.333300000000001</v>
      </c>
      <c r="J36" s="30">
        <v>0</v>
      </c>
      <c r="K36" s="23">
        <v>0</v>
      </c>
      <c r="L36" s="30">
        <v>3</v>
      </c>
      <c r="M36" s="23">
        <v>50</v>
      </c>
      <c r="N36" s="24">
        <v>0</v>
      </c>
      <c r="O36" s="23">
        <v>0</v>
      </c>
      <c r="P36" s="32">
        <v>0</v>
      </c>
      <c r="Q36" s="26">
        <v>0</v>
      </c>
      <c r="R36" s="31">
        <v>0</v>
      </c>
      <c r="S36" s="26">
        <v>0</v>
      </c>
      <c r="T36" s="22">
        <v>0</v>
      </c>
      <c r="U36" s="27">
        <v>0</v>
      </c>
      <c r="V36" s="28">
        <v>658</v>
      </c>
      <c r="W36" s="29">
        <v>100</v>
      </c>
    </row>
    <row r="37" spans="1:23" s="19" customFormat="1" ht="15" customHeight="1" x14ac:dyDescent="0.2">
      <c r="A37" s="18" t="s">
        <v>15</v>
      </c>
      <c r="B37" s="65" t="s">
        <v>47</v>
      </c>
      <c r="C37" s="54">
        <f t="shared" si="0"/>
        <v>52</v>
      </c>
      <c r="D37" s="55">
        <v>0</v>
      </c>
      <c r="E37" s="56">
        <v>0</v>
      </c>
      <c r="F37" s="57">
        <v>0</v>
      </c>
      <c r="G37" s="56">
        <v>0</v>
      </c>
      <c r="H37" s="57">
        <v>3</v>
      </c>
      <c r="I37" s="56">
        <v>5.7691999999999997</v>
      </c>
      <c r="J37" s="57">
        <v>3</v>
      </c>
      <c r="K37" s="56">
        <v>5.7690000000000001</v>
      </c>
      <c r="L37" s="57">
        <v>46</v>
      </c>
      <c r="M37" s="56">
        <v>88.461500000000001</v>
      </c>
      <c r="N37" s="58">
        <v>0</v>
      </c>
      <c r="O37" s="56">
        <v>0</v>
      </c>
      <c r="P37" s="66">
        <v>0</v>
      </c>
      <c r="Q37" s="60">
        <v>0</v>
      </c>
      <c r="R37" s="67">
        <v>6</v>
      </c>
      <c r="S37" s="60">
        <v>11.538</v>
      </c>
      <c r="T37" s="55">
        <v>0</v>
      </c>
      <c r="U37" s="62">
        <v>0</v>
      </c>
      <c r="V37" s="63">
        <v>483</v>
      </c>
      <c r="W37" s="64">
        <v>100</v>
      </c>
    </row>
    <row r="38" spans="1:23" s="19" customFormat="1" ht="15" customHeight="1" x14ac:dyDescent="0.2">
      <c r="A38" s="18" t="s">
        <v>15</v>
      </c>
      <c r="B38" s="20" t="s">
        <v>48</v>
      </c>
      <c r="C38" s="21">
        <f t="shared" si="0"/>
        <v>59</v>
      </c>
      <c r="D38" s="22">
        <v>0</v>
      </c>
      <c r="E38" s="23">
        <v>0</v>
      </c>
      <c r="F38" s="24">
        <v>0</v>
      </c>
      <c r="G38" s="23">
        <v>0</v>
      </c>
      <c r="H38" s="24">
        <v>22</v>
      </c>
      <c r="I38" s="23">
        <v>37.2881</v>
      </c>
      <c r="J38" s="24">
        <v>32</v>
      </c>
      <c r="K38" s="23">
        <v>54.237000000000002</v>
      </c>
      <c r="L38" s="24">
        <v>5</v>
      </c>
      <c r="M38" s="23">
        <v>8.4746000000000006</v>
      </c>
      <c r="N38" s="24">
        <v>0</v>
      </c>
      <c r="O38" s="23">
        <v>0</v>
      </c>
      <c r="P38" s="25">
        <v>0</v>
      </c>
      <c r="Q38" s="26">
        <v>0</v>
      </c>
      <c r="R38" s="31">
        <v>0</v>
      </c>
      <c r="S38" s="26">
        <v>0</v>
      </c>
      <c r="T38" s="22">
        <v>0</v>
      </c>
      <c r="U38" s="27">
        <v>0</v>
      </c>
      <c r="V38" s="28">
        <v>2577</v>
      </c>
      <c r="W38" s="29">
        <v>100</v>
      </c>
    </row>
    <row r="39" spans="1:23" s="19" customFormat="1" ht="15" customHeight="1" x14ac:dyDescent="0.2">
      <c r="A39" s="18" t="s">
        <v>15</v>
      </c>
      <c r="B39" s="65" t="s">
        <v>49</v>
      </c>
      <c r="C39" s="54">
        <f t="shared" si="0"/>
        <v>23</v>
      </c>
      <c r="D39" s="67">
        <v>5</v>
      </c>
      <c r="E39" s="56">
        <v>21.739100000000001</v>
      </c>
      <c r="F39" s="57">
        <v>1</v>
      </c>
      <c r="G39" s="56">
        <v>4.3478300000000001</v>
      </c>
      <c r="H39" s="58">
        <v>7</v>
      </c>
      <c r="I39" s="56">
        <v>30.434799999999999</v>
      </c>
      <c r="J39" s="57">
        <v>0</v>
      </c>
      <c r="K39" s="56">
        <v>0</v>
      </c>
      <c r="L39" s="58">
        <v>10</v>
      </c>
      <c r="M39" s="56">
        <v>43.478299999999997</v>
      </c>
      <c r="N39" s="57">
        <v>0</v>
      </c>
      <c r="O39" s="56">
        <v>0</v>
      </c>
      <c r="P39" s="66">
        <v>0</v>
      </c>
      <c r="Q39" s="60">
        <v>0</v>
      </c>
      <c r="R39" s="55">
        <v>0</v>
      </c>
      <c r="S39" s="60">
        <v>0</v>
      </c>
      <c r="T39" s="55">
        <v>6</v>
      </c>
      <c r="U39" s="62">
        <v>26.087</v>
      </c>
      <c r="V39" s="63">
        <v>880</v>
      </c>
      <c r="W39" s="64">
        <v>100</v>
      </c>
    </row>
    <row r="40" spans="1:23" s="19" customFormat="1" ht="15" customHeight="1" x14ac:dyDescent="0.2">
      <c r="A40" s="18" t="s">
        <v>15</v>
      </c>
      <c r="B40" s="20" t="s">
        <v>51</v>
      </c>
      <c r="C40" s="33">
        <f t="shared" si="0"/>
        <v>54</v>
      </c>
      <c r="D40" s="22">
        <v>0</v>
      </c>
      <c r="E40" s="23">
        <v>0</v>
      </c>
      <c r="F40" s="24">
        <v>0</v>
      </c>
      <c r="G40" s="23">
        <v>0</v>
      </c>
      <c r="H40" s="24">
        <v>6</v>
      </c>
      <c r="I40" s="23">
        <v>11.1111</v>
      </c>
      <c r="J40" s="30">
        <v>18</v>
      </c>
      <c r="K40" s="23">
        <v>33.332999999999998</v>
      </c>
      <c r="L40" s="30">
        <v>28</v>
      </c>
      <c r="M40" s="23">
        <v>51.851900000000001</v>
      </c>
      <c r="N40" s="24">
        <v>0</v>
      </c>
      <c r="O40" s="23">
        <v>0</v>
      </c>
      <c r="P40" s="25">
        <v>2</v>
      </c>
      <c r="Q40" s="26">
        <v>3.7037</v>
      </c>
      <c r="R40" s="31">
        <v>4</v>
      </c>
      <c r="S40" s="26">
        <v>7.407</v>
      </c>
      <c r="T40" s="22">
        <v>1</v>
      </c>
      <c r="U40" s="27">
        <v>1.8519000000000001</v>
      </c>
      <c r="V40" s="28">
        <v>4916</v>
      </c>
      <c r="W40" s="29">
        <v>100</v>
      </c>
    </row>
    <row r="41" spans="1:23" s="19" customFormat="1" ht="15" customHeight="1" x14ac:dyDescent="0.2">
      <c r="A41" s="18" t="s">
        <v>15</v>
      </c>
      <c r="B41" s="65" t="s">
        <v>44</v>
      </c>
      <c r="C41" s="54">
        <f t="shared" si="0"/>
        <v>32</v>
      </c>
      <c r="D41" s="67">
        <v>0</v>
      </c>
      <c r="E41" s="56">
        <v>0</v>
      </c>
      <c r="F41" s="57">
        <v>0</v>
      </c>
      <c r="G41" s="56">
        <v>0</v>
      </c>
      <c r="H41" s="57">
        <v>5</v>
      </c>
      <c r="I41" s="56">
        <v>15.625</v>
      </c>
      <c r="J41" s="57">
        <v>25</v>
      </c>
      <c r="K41" s="56">
        <v>78.125</v>
      </c>
      <c r="L41" s="58">
        <v>2</v>
      </c>
      <c r="M41" s="56">
        <v>6.25</v>
      </c>
      <c r="N41" s="58">
        <v>0</v>
      </c>
      <c r="O41" s="56">
        <v>0</v>
      </c>
      <c r="P41" s="59">
        <v>0</v>
      </c>
      <c r="Q41" s="60">
        <v>0</v>
      </c>
      <c r="R41" s="55">
        <v>0</v>
      </c>
      <c r="S41" s="60">
        <v>0</v>
      </c>
      <c r="T41" s="67">
        <v>5</v>
      </c>
      <c r="U41" s="62">
        <v>15.625</v>
      </c>
      <c r="V41" s="63">
        <v>2618</v>
      </c>
      <c r="W41" s="64">
        <v>100</v>
      </c>
    </row>
    <row r="42" spans="1:23" s="19" customFormat="1" ht="15" customHeight="1" x14ac:dyDescent="0.2">
      <c r="A42" s="18" t="s">
        <v>15</v>
      </c>
      <c r="B42" s="20" t="s">
        <v>45</v>
      </c>
      <c r="C42" s="33">
        <f t="shared" si="0"/>
        <v>46</v>
      </c>
      <c r="D42" s="22">
        <v>4</v>
      </c>
      <c r="E42" s="23">
        <v>8.6957000000000004</v>
      </c>
      <c r="F42" s="24">
        <v>0</v>
      </c>
      <c r="G42" s="23">
        <v>0</v>
      </c>
      <c r="H42" s="24">
        <v>2</v>
      </c>
      <c r="I42" s="23">
        <v>4.3478000000000003</v>
      </c>
      <c r="J42" s="30">
        <v>1</v>
      </c>
      <c r="K42" s="23">
        <v>2.1739999999999999</v>
      </c>
      <c r="L42" s="30">
        <v>39</v>
      </c>
      <c r="M42" s="23">
        <v>84.782600000000002</v>
      </c>
      <c r="N42" s="30">
        <v>0</v>
      </c>
      <c r="O42" s="23">
        <v>0</v>
      </c>
      <c r="P42" s="25">
        <v>0</v>
      </c>
      <c r="Q42" s="26">
        <v>0</v>
      </c>
      <c r="R42" s="31">
        <v>3</v>
      </c>
      <c r="S42" s="26">
        <v>6.5220000000000002</v>
      </c>
      <c r="T42" s="22">
        <v>0</v>
      </c>
      <c r="U42" s="27">
        <v>0</v>
      </c>
      <c r="V42" s="28">
        <v>481</v>
      </c>
      <c r="W42" s="29">
        <v>100</v>
      </c>
    </row>
    <row r="43" spans="1:23" s="19" customFormat="1" ht="15" customHeight="1" x14ac:dyDescent="0.2">
      <c r="A43" s="18" t="s">
        <v>15</v>
      </c>
      <c r="B43" s="65" t="s">
        <v>52</v>
      </c>
      <c r="C43" s="54">
        <f t="shared" si="0"/>
        <v>155</v>
      </c>
      <c r="D43" s="55">
        <v>0</v>
      </c>
      <c r="E43" s="56">
        <v>0</v>
      </c>
      <c r="F43" s="57">
        <v>1</v>
      </c>
      <c r="G43" s="56">
        <v>0.64515999999999996</v>
      </c>
      <c r="H43" s="58">
        <v>7</v>
      </c>
      <c r="I43" s="56">
        <v>4.5160999999999998</v>
      </c>
      <c r="J43" s="57">
        <v>76</v>
      </c>
      <c r="K43" s="56">
        <v>49.031999999999996</v>
      </c>
      <c r="L43" s="57">
        <v>58</v>
      </c>
      <c r="M43" s="56">
        <v>37.419400000000003</v>
      </c>
      <c r="N43" s="57">
        <v>0</v>
      </c>
      <c r="O43" s="56">
        <v>0</v>
      </c>
      <c r="P43" s="59">
        <v>13</v>
      </c>
      <c r="Q43" s="60">
        <v>8.3871000000000002</v>
      </c>
      <c r="R43" s="67">
        <v>6</v>
      </c>
      <c r="S43" s="60">
        <v>3.871</v>
      </c>
      <c r="T43" s="67">
        <v>5</v>
      </c>
      <c r="U43" s="62">
        <v>3.2258</v>
      </c>
      <c r="V43" s="63">
        <v>3631</v>
      </c>
      <c r="W43" s="64">
        <v>100</v>
      </c>
    </row>
    <row r="44" spans="1:23" s="19" customFormat="1" ht="15" customHeight="1" x14ac:dyDescent="0.2">
      <c r="A44" s="18" t="s">
        <v>15</v>
      </c>
      <c r="B44" s="20" t="s">
        <v>53</v>
      </c>
      <c r="C44" s="21">
        <f t="shared" si="0"/>
        <v>269</v>
      </c>
      <c r="D44" s="22">
        <v>14</v>
      </c>
      <c r="E44" s="23">
        <v>5.2045000000000003</v>
      </c>
      <c r="F44" s="30">
        <v>1</v>
      </c>
      <c r="G44" s="23">
        <v>0.37175000000000002</v>
      </c>
      <c r="H44" s="24">
        <v>35</v>
      </c>
      <c r="I44" s="23">
        <v>13.011200000000001</v>
      </c>
      <c r="J44" s="24">
        <v>65</v>
      </c>
      <c r="K44" s="23">
        <v>24.164000000000001</v>
      </c>
      <c r="L44" s="24">
        <v>135</v>
      </c>
      <c r="M44" s="23">
        <v>50.185899999999997</v>
      </c>
      <c r="N44" s="30">
        <v>1</v>
      </c>
      <c r="O44" s="23">
        <v>0.37169999999999997</v>
      </c>
      <c r="P44" s="32">
        <v>18</v>
      </c>
      <c r="Q44" s="26">
        <v>6.6913999999999998</v>
      </c>
      <c r="R44" s="31">
        <v>4</v>
      </c>
      <c r="S44" s="26">
        <v>1.4870000000000001</v>
      </c>
      <c r="T44" s="31">
        <v>24</v>
      </c>
      <c r="U44" s="27">
        <v>8.9219000000000008</v>
      </c>
      <c r="V44" s="28">
        <v>1815</v>
      </c>
      <c r="W44" s="29">
        <v>100</v>
      </c>
    </row>
    <row r="45" spans="1:23" s="19" customFormat="1" ht="15" customHeight="1" x14ac:dyDescent="0.2">
      <c r="A45" s="18" t="s">
        <v>15</v>
      </c>
      <c r="B45" s="65" t="s">
        <v>54</v>
      </c>
      <c r="C45" s="54">
        <f t="shared" si="0"/>
        <v>32</v>
      </c>
      <c r="D45" s="67">
        <v>2</v>
      </c>
      <c r="E45" s="56">
        <v>6.25</v>
      </c>
      <c r="F45" s="57">
        <v>0</v>
      </c>
      <c r="G45" s="56">
        <v>0</v>
      </c>
      <c r="H45" s="58">
        <v>4</v>
      </c>
      <c r="I45" s="56">
        <v>12.5</v>
      </c>
      <c r="J45" s="57">
        <v>0</v>
      </c>
      <c r="K45" s="56">
        <v>0</v>
      </c>
      <c r="L45" s="58">
        <v>24</v>
      </c>
      <c r="M45" s="56">
        <v>75</v>
      </c>
      <c r="N45" s="57">
        <v>0</v>
      </c>
      <c r="O45" s="56">
        <v>0</v>
      </c>
      <c r="P45" s="59">
        <v>2</v>
      </c>
      <c r="Q45" s="60">
        <v>6.25</v>
      </c>
      <c r="R45" s="55">
        <v>3</v>
      </c>
      <c r="S45" s="60">
        <v>9.375</v>
      </c>
      <c r="T45" s="67">
        <v>3</v>
      </c>
      <c r="U45" s="62">
        <v>9.375</v>
      </c>
      <c r="V45" s="63">
        <v>1283</v>
      </c>
      <c r="W45" s="64">
        <v>100</v>
      </c>
    </row>
    <row r="46" spans="1:23" s="19" customFormat="1" ht="15" customHeight="1" x14ac:dyDescent="0.2">
      <c r="A46" s="18" t="s">
        <v>15</v>
      </c>
      <c r="B46" s="20" t="s">
        <v>55</v>
      </c>
      <c r="C46" s="21">
        <f t="shared" si="0"/>
        <v>744</v>
      </c>
      <c r="D46" s="22">
        <v>2</v>
      </c>
      <c r="E46" s="23">
        <v>0.26879999999999998</v>
      </c>
      <c r="F46" s="24">
        <v>3</v>
      </c>
      <c r="G46" s="23">
        <v>0.40322999999999998</v>
      </c>
      <c r="H46" s="24">
        <v>164</v>
      </c>
      <c r="I46" s="23">
        <v>22.042999999999999</v>
      </c>
      <c r="J46" s="24">
        <v>248</v>
      </c>
      <c r="K46" s="23">
        <v>33.332999999999998</v>
      </c>
      <c r="L46" s="30">
        <v>284</v>
      </c>
      <c r="M46" s="23">
        <v>38.171999999999997</v>
      </c>
      <c r="N46" s="30">
        <v>1</v>
      </c>
      <c r="O46" s="23">
        <v>0.13439999999999999</v>
      </c>
      <c r="P46" s="32">
        <v>42</v>
      </c>
      <c r="Q46" s="26">
        <v>5.6452</v>
      </c>
      <c r="R46" s="22">
        <v>14</v>
      </c>
      <c r="S46" s="26">
        <v>1.8819999999999999</v>
      </c>
      <c r="T46" s="22">
        <v>98</v>
      </c>
      <c r="U46" s="27">
        <v>13.172000000000001</v>
      </c>
      <c r="V46" s="28">
        <v>3027</v>
      </c>
      <c r="W46" s="29">
        <v>92.798000000000002</v>
      </c>
    </row>
    <row r="47" spans="1:23" s="19" customFormat="1" ht="15" customHeight="1" x14ac:dyDescent="0.2">
      <c r="A47" s="18" t="s">
        <v>15</v>
      </c>
      <c r="B47" s="65" t="s">
        <v>56</v>
      </c>
      <c r="C47" s="68">
        <f t="shared" si="0"/>
        <v>5</v>
      </c>
      <c r="D47" s="55">
        <v>0</v>
      </c>
      <c r="E47" s="56">
        <v>0</v>
      </c>
      <c r="F47" s="58">
        <v>0</v>
      </c>
      <c r="G47" s="56">
        <v>0</v>
      </c>
      <c r="H47" s="58">
        <v>2</v>
      </c>
      <c r="I47" s="56">
        <v>40</v>
      </c>
      <c r="J47" s="58">
        <v>2</v>
      </c>
      <c r="K47" s="56">
        <v>40</v>
      </c>
      <c r="L47" s="58">
        <v>1</v>
      </c>
      <c r="M47" s="56">
        <v>20</v>
      </c>
      <c r="N47" s="57">
        <v>0</v>
      </c>
      <c r="O47" s="56">
        <v>0</v>
      </c>
      <c r="P47" s="59">
        <v>0</v>
      </c>
      <c r="Q47" s="60">
        <v>0</v>
      </c>
      <c r="R47" s="67">
        <v>1</v>
      </c>
      <c r="S47" s="60">
        <v>20</v>
      </c>
      <c r="T47" s="55">
        <v>0</v>
      </c>
      <c r="U47" s="62">
        <v>0</v>
      </c>
      <c r="V47" s="63">
        <v>308</v>
      </c>
      <c r="W47" s="64">
        <v>100</v>
      </c>
    </row>
    <row r="48" spans="1:23" s="19" customFormat="1" ht="15" customHeight="1" x14ac:dyDescent="0.2">
      <c r="A48" s="18" t="s">
        <v>15</v>
      </c>
      <c r="B48" s="20" t="s">
        <v>57</v>
      </c>
      <c r="C48" s="21">
        <f t="shared" si="0"/>
        <v>100</v>
      </c>
      <c r="D48" s="31">
        <v>1</v>
      </c>
      <c r="E48" s="23">
        <v>1</v>
      </c>
      <c r="F48" s="24">
        <v>0</v>
      </c>
      <c r="G48" s="23">
        <v>0</v>
      </c>
      <c r="H48" s="30">
        <v>2</v>
      </c>
      <c r="I48" s="23">
        <v>2</v>
      </c>
      <c r="J48" s="24">
        <v>53</v>
      </c>
      <c r="K48" s="23">
        <v>53</v>
      </c>
      <c r="L48" s="24">
        <v>39</v>
      </c>
      <c r="M48" s="23">
        <v>39</v>
      </c>
      <c r="N48" s="30">
        <v>0</v>
      </c>
      <c r="O48" s="23">
        <v>0</v>
      </c>
      <c r="P48" s="32">
        <v>5</v>
      </c>
      <c r="Q48" s="26">
        <v>5</v>
      </c>
      <c r="R48" s="31">
        <v>0</v>
      </c>
      <c r="S48" s="26">
        <v>0</v>
      </c>
      <c r="T48" s="31">
        <v>0</v>
      </c>
      <c r="U48" s="27">
        <v>0</v>
      </c>
      <c r="V48" s="28">
        <v>1236</v>
      </c>
      <c r="W48" s="29">
        <v>100</v>
      </c>
    </row>
    <row r="49" spans="1:25" s="19" customFormat="1" ht="15" customHeight="1" x14ac:dyDescent="0.2">
      <c r="A49" s="18" t="s">
        <v>15</v>
      </c>
      <c r="B49" s="65" t="s">
        <v>58</v>
      </c>
      <c r="C49" s="68">
        <f t="shared" si="0"/>
        <v>39</v>
      </c>
      <c r="D49" s="55">
        <v>16</v>
      </c>
      <c r="E49" s="56">
        <v>41.025599999999997</v>
      </c>
      <c r="F49" s="57">
        <v>0</v>
      </c>
      <c r="G49" s="56">
        <v>0</v>
      </c>
      <c r="H49" s="57">
        <v>2</v>
      </c>
      <c r="I49" s="56">
        <v>5.1281999999999996</v>
      </c>
      <c r="J49" s="57">
        <v>1</v>
      </c>
      <c r="K49" s="56">
        <v>2.5640000000000001</v>
      </c>
      <c r="L49" s="58">
        <v>19</v>
      </c>
      <c r="M49" s="56">
        <v>48.7179</v>
      </c>
      <c r="N49" s="58">
        <v>0</v>
      </c>
      <c r="O49" s="56">
        <v>0</v>
      </c>
      <c r="P49" s="59">
        <v>1</v>
      </c>
      <c r="Q49" s="60">
        <v>2.5640999999999998</v>
      </c>
      <c r="R49" s="67">
        <v>0</v>
      </c>
      <c r="S49" s="60">
        <v>0</v>
      </c>
      <c r="T49" s="67">
        <v>0</v>
      </c>
      <c r="U49" s="62">
        <v>0</v>
      </c>
      <c r="V49" s="63">
        <v>688</v>
      </c>
      <c r="W49" s="64">
        <v>100</v>
      </c>
    </row>
    <row r="50" spans="1:25" s="19" customFormat="1" ht="15" customHeight="1" x14ac:dyDescent="0.2">
      <c r="A50" s="18" t="s">
        <v>15</v>
      </c>
      <c r="B50" s="20" t="s">
        <v>59</v>
      </c>
      <c r="C50" s="21">
        <f t="shared" si="0"/>
        <v>106</v>
      </c>
      <c r="D50" s="22">
        <v>0</v>
      </c>
      <c r="E50" s="23">
        <v>0</v>
      </c>
      <c r="F50" s="24">
        <v>0</v>
      </c>
      <c r="G50" s="23">
        <v>0</v>
      </c>
      <c r="H50" s="30">
        <v>1</v>
      </c>
      <c r="I50" s="23">
        <v>0.94340000000000002</v>
      </c>
      <c r="J50" s="24">
        <v>34</v>
      </c>
      <c r="K50" s="23">
        <v>32.075000000000003</v>
      </c>
      <c r="L50" s="24">
        <v>70</v>
      </c>
      <c r="M50" s="23">
        <v>66.037700000000001</v>
      </c>
      <c r="N50" s="30">
        <v>0</v>
      </c>
      <c r="O50" s="23">
        <v>0</v>
      </c>
      <c r="P50" s="32">
        <v>1</v>
      </c>
      <c r="Q50" s="26">
        <v>0.94340000000000002</v>
      </c>
      <c r="R50" s="22">
        <v>0</v>
      </c>
      <c r="S50" s="26">
        <v>0</v>
      </c>
      <c r="T50" s="22">
        <v>1</v>
      </c>
      <c r="U50" s="27">
        <v>0.94340000000000002</v>
      </c>
      <c r="V50" s="28">
        <v>1818</v>
      </c>
      <c r="W50" s="29">
        <v>100</v>
      </c>
    </row>
    <row r="51" spans="1:25" s="19" customFormat="1" ht="15" customHeight="1" x14ac:dyDescent="0.2">
      <c r="A51" s="18" t="s">
        <v>15</v>
      </c>
      <c r="B51" s="65" t="s">
        <v>60</v>
      </c>
      <c r="C51" s="54">
        <f t="shared" si="0"/>
        <v>166</v>
      </c>
      <c r="D51" s="55">
        <v>0</v>
      </c>
      <c r="E51" s="56">
        <v>0</v>
      </c>
      <c r="F51" s="58">
        <v>1</v>
      </c>
      <c r="G51" s="56">
        <v>0.60241</v>
      </c>
      <c r="H51" s="57">
        <v>88</v>
      </c>
      <c r="I51" s="56">
        <v>53.012</v>
      </c>
      <c r="J51" s="57">
        <v>36</v>
      </c>
      <c r="K51" s="56">
        <v>21.687000000000001</v>
      </c>
      <c r="L51" s="57">
        <v>32</v>
      </c>
      <c r="M51" s="56">
        <v>19.277100000000001</v>
      </c>
      <c r="N51" s="58">
        <v>0</v>
      </c>
      <c r="O51" s="56">
        <v>0</v>
      </c>
      <c r="P51" s="59">
        <v>9</v>
      </c>
      <c r="Q51" s="60">
        <v>5.4217000000000004</v>
      </c>
      <c r="R51" s="55">
        <v>13</v>
      </c>
      <c r="S51" s="60">
        <v>7.8310000000000004</v>
      </c>
      <c r="T51" s="55">
        <v>9</v>
      </c>
      <c r="U51" s="62">
        <v>5.4217000000000004</v>
      </c>
      <c r="V51" s="63">
        <v>8616</v>
      </c>
      <c r="W51" s="64">
        <v>100</v>
      </c>
    </row>
    <row r="52" spans="1:25" s="19" customFormat="1" ht="15" customHeight="1" x14ac:dyDescent="0.2">
      <c r="A52" s="18" t="s">
        <v>15</v>
      </c>
      <c r="B52" s="20" t="s">
        <v>61</v>
      </c>
      <c r="C52" s="21">
        <f t="shared" si="0"/>
        <v>78</v>
      </c>
      <c r="D52" s="31">
        <v>0</v>
      </c>
      <c r="E52" s="23">
        <v>0</v>
      </c>
      <c r="F52" s="24">
        <v>1</v>
      </c>
      <c r="G52" s="23">
        <v>1.2820499999999999</v>
      </c>
      <c r="H52" s="30">
        <v>15</v>
      </c>
      <c r="I52" s="23">
        <v>19.230799999999999</v>
      </c>
      <c r="J52" s="30">
        <v>1</v>
      </c>
      <c r="K52" s="23">
        <v>1.282</v>
      </c>
      <c r="L52" s="24">
        <v>59</v>
      </c>
      <c r="M52" s="23">
        <v>75.641000000000005</v>
      </c>
      <c r="N52" s="30">
        <v>0</v>
      </c>
      <c r="O52" s="23">
        <v>0</v>
      </c>
      <c r="P52" s="25">
        <v>2</v>
      </c>
      <c r="Q52" s="26">
        <v>2.5640999999999998</v>
      </c>
      <c r="R52" s="22">
        <v>4</v>
      </c>
      <c r="S52" s="26">
        <v>5.1280000000000001</v>
      </c>
      <c r="T52" s="22">
        <v>1</v>
      </c>
      <c r="U52" s="27">
        <v>1.2821</v>
      </c>
      <c r="V52" s="28">
        <v>1009</v>
      </c>
      <c r="W52" s="29">
        <v>100</v>
      </c>
    </row>
    <row r="53" spans="1:25" s="19" customFormat="1" ht="15" customHeight="1" x14ac:dyDescent="0.2">
      <c r="A53" s="18" t="s">
        <v>15</v>
      </c>
      <c r="B53" s="65" t="s">
        <v>62</v>
      </c>
      <c r="C53" s="68">
        <f t="shared" si="0"/>
        <v>59</v>
      </c>
      <c r="D53" s="67">
        <v>0</v>
      </c>
      <c r="E53" s="56">
        <v>0</v>
      </c>
      <c r="F53" s="57">
        <v>0</v>
      </c>
      <c r="G53" s="56">
        <v>0</v>
      </c>
      <c r="H53" s="58">
        <v>1</v>
      </c>
      <c r="I53" s="56">
        <v>1.6949000000000001</v>
      </c>
      <c r="J53" s="57">
        <v>1</v>
      </c>
      <c r="K53" s="56">
        <v>1.6950000000000001</v>
      </c>
      <c r="L53" s="58">
        <v>55</v>
      </c>
      <c r="M53" s="56">
        <v>93.220299999999995</v>
      </c>
      <c r="N53" s="58">
        <v>0</v>
      </c>
      <c r="O53" s="56">
        <v>0</v>
      </c>
      <c r="P53" s="59">
        <v>2</v>
      </c>
      <c r="Q53" s="60">
        <v>3.3898000000000001</v>
      </c>
      <c r="R53" s="67">
        <v>17</v>
      </c>
      <c r="S53" s="60">
        <v>28.814</v>
      </c>
      <c r="T53" s="55">
        <v>0</v>
      </c>
      <c r="U53" s="62">
        <v>0</v>
      </c>
      <c r="V53" s="63">
        <v>306</v>
      </c>
      <c r="W53" s="64">
        <v>100</v>
      </c>
    </row>
    <row r="54" spans="1:25" s="19" customFormat="1" ht="15" customHeight="1" x14ac:dyDescent="0.2">
      <c r="A54" s="18" t="s">
        <v>15</v>
      </c>
      <c r="B54" s="20" t="s">
        <v>63</v>
      </c>
      <c r="C54" s="21">
        <f t="shared" si="0"/>
        <v>53</v>
      </c>
      <c r="D54" s="31">
        <v>0</v>
      </c>
      <c r="E54" s="23">
        <v>0</v>
      </c>
      <c r="F54" s="24">
        <v>1</v>
      </c>
      <c r="G54" s="34">
        <v>1.88679</v>
      </c>
      <c r="H54" s="30">
        <v>6</v>
      </c>
      <c r="I54" s="34">
        <v>11.3208</v>
      </c>
      <c r="J54" s="24">
        <v>25</v>
      </c>
      <c r="K54" s="23">
        <v>47.17</v>
      </c>
      <c r="L54" s="24">
        <v>19</v>
      </c>
      <c r="M54" s="23">
        <v>35.8491</v>
      </c>
      <c r="N54" s="24">
        <v>0</v>
      </c>
      <c r="O54" s="23">
        <v>0</v>
      </c>
      <c r="P54" s="32">
        <v>2</v>
      </c>
      <c r="Q54" s="26">
        <v>3.7736000000000001</v>
      </c>
      <c r="R54" s="22">
        <v>6</v>
      </c>
      <c r="S54" s="26">
        <v>11.321</v>
      </c>
      <c r="T54" s="31">
        <v>2</v>
      </c>
      <c r="U54" s="27">
        <v>3.7736000000000001</v>
      </c>
      <c r="V54" s="28">
        <v>1971</v>
      </c>
      <c r="W54" s="29">
        <v>100</v>
      </c>
    </row>
    <row r="55" spans="1:25" s="19" customFormat="1" ht="15" customHeight="1" x14ac:dyDescent="0.2">
      <c r="A55" s="18" t="s">
        <v>15</v>
      </c>
      <c r="B55" s="65" t="s">
        <v>64</v>
      </c>
      <c r="C55" s="54">
        <f t="shared" si="0"/>
        <v>531</v>
      </c>
      <c r="D55" s="55">
        <v>5</v>
      </c>
      <c r="E55" s="56">
        <v>0.94159999999999999</v>
      </c>
      <c r="F55" s="57">
        <v>1</v>
      </c>
      <c r="G55" s="56">
        <v>0.18831999999999999</v>
      </c>
      <c r="H55" s="58">
        <v>176</v>
      </c>
      <c r="I55" s="56">
        <v>33.145000000000003</v>
      </c>
      <c r="J55" s="58">
        <v>12</v>
      </c>
      <c r="K55" s="56">
        <v>2.2599999999999998</v>
      </c>
      <c r="L55" s="57">
        <v>308</v>
      </c>
      <c r="M55" s="56">
        <v>58.003799999999998</v>
      </c>
      <c r="N55" s="57">
        <v>1</v>
      </c>
      <c r="O55" s="56">
        <v>0.1883</v>
      </c>
      <c r="P55" s="66">
        <v>28</v>
      </c>
      <c r="Q55" s="60">
        <v>5.2731000000000003</v>
      </c>
      <c r="R55" s="55">
        <v>26</v>
      </c>
      <c r="S55" s="60">
        <v>4.8959999999999999</v>
      </c>
      <c r="T55" s="67">
        <v>49</v>
      </c>
      <c r="U55" s="62">
        <v>9.2279</v>
      </c>
      <c r="V55" s="63">
        <v>2305</v>
      </c>
      <c r="W55" s="64">
        <v>100</v>
      </c>
    </row>
    <row r="56" spans="1:25" s="19" customFormat="1" ht="15" customHeight="1" x14ac:dyDescent="0.2">
      <c r="A56" s="18" t="s">
        <v>15</v>
      </c>
      <c r="B56" s="20" t="s">
        <v>65</v>
      </c>
      <c r="C56" s="21">
        <f t="shared" si="0"/>
        <v>84</v>
      </c>
      <c r="D56" s="22">
        <v>0</v>
      </c>
      <c r="E56" s="23">
        <v>0</v>
      </c>
      <c r="F56" s="24">
        <v>1</v>
      </c>
      <c r="G56" s="23">
        <v>1.19048</v>
      </c>
      <c r="H56" s="24">
        <v>0</v>
      </c>
      <c r="I56" s="23">
        <v>0</v>
      </c>
      <c r="J56" s="30">
        <v>8</v>
      </c>
      <c r="K56" s="23">
        <v>9.5239999999999991</v>
      </c>
      <c r="L56" s="24">
        <v>75</v>
      </c>
      <c r="M56" s="23">
        <v>89.285700000000006</v>
      </c>
      <c r="N56" s="30">
        <v>0</v>
      </c>
      <c r="O56" s="23">
        <v>0</v>
      </c>
      <c r="P56" s="25">
        <v>0</v>
      </c>
      <c r="Q56" s="26">
        <v>0</v>
      </c>
      <c r="R56" s="31">
        <v>0</v>
      </c>
      <c r="S56" s="26">
        <v>0</v>
      </c>
      <c r="T56" s="31">
        <v>0</v>
      </c>
      <c r="U56" s="27">
        <v>0</v>
      </c>
      <c r="V56" s="28">
        <v>720</v>
      </c>
      <c r="W56" s="29">
        <v>100</v>
      </c>
    </row>
    <row r="57" spans="1:25" s="19" customFormat="1" ht="15" customHeight="1" x14ac:dyDescent="0.2">
      <c r="A57" s="18" t="s">
        <v>15</v>
      </c>
      <c r="B57" s="65" t="s">
        <v>66</v>
      </c>
      <c r="C57" s="54">
        <f t="shared" si="0"/>
        <v>497</v>
      </c>
      <c r="D57" s="55">
        <v>17</v>
      </c>
      <c r="E57" s="56">
        <v>3.4205000000000001</v>
      </c>
      <c r="F57" s="58">
        <v>3</v>
      </c>
      <c r="G57" s="56">
        <v>0.60362000000000005</v>
      </c>
      <c r="H57" s="57">
        <v>33</v>
      </c>
      <c r="I57" s="56">
        <v>6.6398000000000001</v>
      </c>
      <c r="J57" s="57">
        <v>148</v>
      </c>
      <c r="K57" s="56">
        <v>29.779</v>
      </c>
      <c r="L57" s="57">
        <v>243</v>
      </c>
      <c r="M57" s="56">
        <v>48.8934</v>
      </c>
      <c r="N57" s="57">
        <v>2</v>
      </c>
      <c r="O57" s="56">
        <v>0.40239999999999998</v>
      </c>
      <c r="P57" s="66">
        <v>51</v>
      </c>
      <c r="Q57" s="60">
        <v>10.2616</v>
      </c>
      <c r="R57" s="67">
        <v>8</v>
      </c>
      <c r="S57" s="60">
        <v>1.61</v>
      </c>
      <c r="T57" s="67">
        <v>21</v>
      </c>
      <c r="U57" s="62">
        <v>4.2253999999999996</v>
      </c>
      <c r="V57" s="63">
        <v>2232</v>
      </c>
      <c r="W57" s="64">
        <v>100</v>
      </c>
    </row>
    <row r="58" spans="1:25" s="19" customFormat="1" ht="15" customHeight="1" thickBot="1" x14ac:dyDescent="0.25">
      <c r="A58" s="18" t="s">
        <v>15</v>
      </c>
      <c r="B58" s="35" t="s">
        <v>67</v>
      </c>
      <c r="C58" s="69">
        <f t="shared" si="0"/>
        <v>15</v>
      </c>
      <c r="D58" s="70">
        <v>0</v>
      </c>
      <c r="E58" s="37">
        <v>0</v>
      </c>
      <c r="F58" s="38">
        <v>0</v>
      </c>
      <c r="G58" s="37">
        <v>0</v>
      </c>
      <c r="H58" s="39">
        <v>2</v>
      </c>
      <c r="I58" s="37">
        <v>13.333299999999999</v>
      </c>
      <c r="J58" s="38">
        <v>1</v>
      </c>
      <c r="K58" s="37">
        <v>6.6669999999999998</v>
      </c>
      <c r="L58" s="38">
        <v>12</v>
      </c>
      <c r="M58" s="37">
        <v>80</v>
      </c>
      <c r="N58" s="38">
        <v>0</v>
      </c>
      <c r="O58" s="37">
        <v>0</v>
      </c>
      <c r="P58" s="40">
        <v>0</v>
      </c>
      <c r="Q58" s="41">
        <v>0</v>
      </c>
      <c r="R58" s="36">
        <v>0</v>
      </c>
      <c r="S58" s="41">
        <v>0</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69</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male public school students ", A7, ", ",IF(ISTEXT(R7),LEFT(R7,3),TEXT(R7,"#,##0"))," (",TEXT(S7,"0.0"),"%) were students with disabilities served Section 504.")</f>
        <v>NOTE: Table reads (for US Totals):  Of all 7,533 male public school students not served under IDEA subjected to seclusion, 257 (3.4%) were students with disabilities served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male public school students ",(A7), ", ",TEXT(D7,"#,##0")," (",TEXT(E7,"0.0"),"%) were American Indian or Alaska Native.")</f>
        <v xml:space="preserve">            Table reads (for US Race/Ethnicity):  Of all 7,533 male public school students not served under IDEA subjected to seclusion, 397 (5.3%)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91" t="s">
        <v>74</v>
      </c>
      <c r="C63" s="91"/>
      <c r="D63" s="91"/>
      <c r="E63" s="91"/>
      <c r="F63" s="91"/>
      <c r="G63" s="91"/>
      <c r="H63" s="91"/>
      <c r="I63" s="91"/>
      <c r="J63" s="91"/>
      <c r="K63" s="91"/>
      <c r="L63" s="91"/>
      <c r="M63" s="91"/>
      <c r="N63" s="91"/>
      <c r="O63" s="91"/>
      <c r="P63" s="91"/>
      <c r="Q63" s="91"/>
      <c r="R63" s="91"/>
      <c r="S63" s="91"/>
      <c r="T63" s="91"/>
      <c r="U63" s="91"/>
      <c r="V63" s="91"/>
      <c r="W63" s="91"/>
    </row>
    <row r="64" spans="1:25" s="46" customFormat="1" ht="14.1" customHeight="1" x14ac:dyDescent="0.2">
      <c r="B64" s="91" t="s">
        <v>76</v>
      </c>
      <c r="C64" s="91"/>
      <c r="D64" s="91"/>
      <c r="E64" s="91"/>
      <c r="F64" s="91"/>
      <c r="G64" s="91"/>
      <c r="H64" s="91"/>
      <c r="I64" s="91"/>
      <c r="J64" s="91"/>
      <c r="K64" s="91"/>
      <c r="L64" s="91"/>
      <c r="M64" s="91"/>
      <c r="N64" s="91"/>
      <c r="O64" s="91"/>
      <c r="P64" s="91"/>
      <c r="Q64" s="91"/>
      <c r="R64" s="91"/>
      <c r="S64" s="91"/>
      <c r="T64" s="91"/>
      <c r="U64" s="91"/>
      <c r="V64" s="91"/>
      <c r="W64" s="91"/>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R4:S5"/>
    <mergeCell ref="T4:U5"/>
    <mergeCell ref="V4:V5"/>
    <mergeCell ref="C4:C5"/>
    <mergeCell ref="W4:W5"/>
    <mergeCell ref="N5:O5"/>
    <mergeCell ref="P5:Q5"/>
    <mergeCell ref="D4:Q4"/>
    <mergeCell ref="D5:E5"/>
    <mergeCell ref="F5:G5"/>
    <mergeCell ref="H5:I5"/>
    <mergeCell ref="J5:K5"/>
    <mergeCell ref="L5:M5"/>
  </mergeCells>
  <printOptions horizontalCentered="1"/>
  <pageMargins left="0.25" right="0.25" top="1" bottom="1" header="0.5" footer="0.5"/>
  <pageSetup paperSize="3" scale="69"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7" t="str">
        <f>CONCATENATE("Number and percentage of public school female students ",A7, ", by race/ethnicity, disability status, and English proficiency, by state: School Year 2015-16")</f>
        <v>Number and percentage of public school female students not served under IDEA subjected to seclusion, by race/ethnicity, disability status, and English proficiency, by state: School Year 2015-16</v>
      </c>
      <c r="C2" s="77"/>
      <c r="D2" s="77"/>
      <c r="E2" s="77"/>
      <c r="F2" s="77"/>
      <c r="G2" s="77"/>
      <c r="H2" s="77"/>
      <c r="I2" s="77"/>
      <c r="J2" s="77"/>
      <c r="K2" s="77"/>
      <c r="L2" s="77"/>
      <c r="M2" s="77"/>
      <c r="N2" s="77"/>
      <c r="O2" s="77"/>
      <c r="P2" s="77"/>
      <c r="Q2" s="77"/>
      <c r="R2" s="77"/>
      <c r="S2" s="77"/>
      <c r="T2" s="77"/>
      <c r="U2" s="77"/>
    </row>
    <row r="3" spans="1:23" s="1" customFormat="1" ht="15" customHeight="1" thickBot="1" x14ac:dyDescent="0.3">
      <c r="A3" s="73">
        <f>C7</f>
        <v>2962</v>
      </c>
      <c r="B3" s="76"/>
      <c r="C3" s="75"/>
      <c r="D3" s="75"/>
      <c r="E3" s="75"/>
      <c r="F3" s="75"/>
      <c r="G3" s="75"/>
      <c r="H3" s="75"/>
      <c r="I3" s="75"/>
      <c r="J3" s="75"/>
      <c r="K3" s="75"/>
      <c r="L3" s="75"/>
      <c r="M3" s="75"/>
      <c r="N3" s="75"/>
      <c r="O3" s="75"/>
      <c r="P3" s="75"/>
      <c r="Q3" s="75"/>
      <c r="R3" s="75"/>
      <c r="S3" s="75"/>
      <c r="T3" s="75"/>
      <c r="U3" s="3"/>
      <c r="V3" s="75"/>
      <c r="W3" s="75"/>
    </row>
    <row r="4" spans="1:23" s="9" customFormat="1" ht="24.95" customHeight="1" x14ac:dyDescent="0.2">
      <c r="A4" s="8"/>
      <c r="B4" s="78" t="s">
        <v>0</v>
      </c>
      <c r="C4" s="80" t="s">
        <v>10</v>
      </c>
      <c r="D4" s="82" t="s">
        <v>82</v>
      </c>
      <c r="E4" s="83"/>
      <c r="F4" s="83"/>
      <c r="G4" s="83"/>
      <c r="H4" s="83"/>
      <c r="I4" s="83"/>
      <c r="J4" s="83"/>
      <c r="K4" s="83"/>
      <c r="L4" s="83"/>
      <c r="M4" s="83"/>
      <c r="N4" s="83"/>
      <c r="O4" s="83"/>
      <c r="P4" s="83"/>
      <c r="Q4" s="84"/>
      <c r="R4" s="85" t="s">
        <v>16</v>
      </c>
      <c r="S4" s="86"/>
      <c r="T4" s="85" t="s">
        <v>11</v>
      </c>
      <c r="U4" s="86"/>
      <c r="V4" s="89" t="s">
        <v>14</v>
      </c>
      <c r="W4" s="92" t="s">
        <v>12</v>
      </c>
    </row>
    <row r="5" spans="1:23" s="9" customFormat="1" ht="24.95" customHeight="1" x14ac:dyDescent="0.2">
      <c r="A5" s="8"/>
      <c r="B5" s="79"/>
      <c r="C5" s="81"/>
      <c r="D5" s="94" t="s">
        <v>1</v>
      </c>
      <c r="E5" s="95"/>
      <c r="F5" s="96" t="s">
        <v>2</v>
      </c>
      <c r="G5" s="95"/>
      <c r="H5" s="97" t="s">
        <v>3</v>
      </c>
      <c r="I5" s="95"/>
      <c r="J5" s="97" t="s">
        <v>4</v>
      </c>
      <c r="K5" s="95"/>
      <c r="L5" s="97" t="s">
        <v>5</v>
      </c>
      <c r="M5" s="95"/>
      <c r="N5" s="97" t="s">
        <v>6</v>
      </c>
      <c r="O5" s="95"/>
      <c r="P5" s="97" t="s">
        <v>7</v>
      </c>
      <c r="Q5" s="98"/>
      <c r="R5" s="87"/>
      <c r="S5" s="88"/>
      <c r="T5" s="87"/>
      <c r="U5" s="88"/>
      <c r="V5" s="90"/>
      <c r="W5" s="93"/>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tr">
        <f>[3]Total!A7</f>
        <v>not served under IDEA subjected to seclusion</v>
      </c>
      <c r="B7" s="53" t="s">
        <v>9</v>
      </c>
      <c r="C7" s="54">
        <f>D7+F7+H7+J7+L7+N7+P7</f>
        <v>2962</v>
      </c>
      <c r="D7" s="55">
        <v>233</v>
      </c>
      <c r="E7" s="56">
        <v>7.8662999999999998</v>
      </c>
      <c r="F7" s="57">
        <v>8</v>
      </c>
      <c r="G7" s="56">
        <v>0.27010000000000001</v>
      </c>
      <c r="H7" s="57">
        <v>428</v>
      </c>
      <c r="I7" s="56">
        <v>14.45</v>
      </c>
      <c r="J7" s="57">
        <v>864</v>
      </c>
      <c r="K7" s="56">
        <v>29.169</v>
      </c>
      <c r="L7" s="57">
        <v>1246</v>
      </c>
      <c r="M7" s="56">
        <v>42.066000000000003</v>
      </c>
      <c r="N7" s="58">
        <v>7</v>
      </c>
      <c r="O7" s="56">
        <v>0.23630000000000001</v>
      </c>
      <c r="P7" s="59">
        <v>176</v>
      </c>
      <c r="Q7" s="60">
        <v>5.9419000000000004</v>
      </c>
      <c r="R7" s="61">
        <v>55</v>
      </c>
      <c r="S7" s="60">
        <v>1.8569</v>
      </c>
      <c r="T7" s="61">
        <v>166</v>
      </c>
      <c r="U7" s="62">
        <v>5.6043000000000003</v>
      </c>
      <c r="V7" s="63">
        <v>96360</v>
      </c>
      <c r="W7" s="64">
        <v>99.384</v>
      </c>
    </row>
    <row r="8" spans="1:23" s="19" customFormat="1" ht="15" customHeight="1" x14ac:dyDescent="0.2">
      <c r="A8" s="18" t="s">
        <v>15</v>
      </c>
      <c r="B8" s="20" t="s">
        <v>18</v>
      </c>
      <c r="C8" s="21">
        <f t="shared" ref="C8:C58" si="0">D8+F8+H8+J8+L8+N8+P8</f>
        <v>133</v>
      </c>
      <c r="D8" s="22">
        <v>0</v>
      </c>
      <c r="E8" s="23">
        <v>0</v>
      </c>
      <c r="F8" s="24">
        <v>1</v>
      </c>
      <c r="G8" s="23">
        <v>0.75190000000000001</v>
      </c>
      <c r="H8" s="30">
        <v>1</v>
      </c>
      <c r="I8" s="23">
        <v>0.752</v>
      </c>
      <c r="J8" s="24">
        <v>93</v>
      </c>
      <c r="K8" s="23">
        <v>69.924999999999997</v>
      </c>
      <c r="L8" s="24">
        <v>36</v>
      </c>
      <c r="M8" s="23">
        <v>27.068000000000001</v>
      </c>
      <c r="N8" s="24">
        <v>0</v>
      </c>
      <c r="O8" s="23">
        <v>0</v>
      </c>
      <c r="P8" s="32">
        <v>2</v>
      </c>
      <c r="Q8" s="26">
        <v>1.5038</v>
      </c>
      <c r="R8" s="22">
        <v>0</v>
      </c>
      <c r="S8" s="26">
        <v>0</v>
      </c>
      <c r="T8" s="31">
        <v>0</v>
      </c>
      <c r="U8" s="27">
        <v>0</v>
      </c>
      <c r="V8" s="28">
        <v>1400</v>
      </c>
      <c r="W8" s="29">
        <v>100</v>
      </c>
    </row>
    <row r="9" spans="1:23" s="19" customFormat="1" ht="15" customHeight="1" x14ac:dyDescent="0.2">
      <c r="A9" s="18" t="s">
        <v>15</v>
      </c>
      <c r="B9" s="65" t="s">
        <v>17</v>
      </c>
      <c r="C9" s="54">
        <f t="shared" si="0"/>
        <v>7</v>
      </c>
      <c r="D9" s="55">
        <v>2</v>
      </c>
      <c r="E9" s="56">
        <v>28.571400000000001</v>
      </c>
      <c r="F9" s="57">
        <v>0</v>
      </c>
      <c r="G9" s="56">
        <v>0</v>
      </c>
      <c r="H9" s="57">
        <v>0</v>
      </c>
      <c r="I9" s="56">
        <v>0</v>
      </c>
      <c r="J9" s="58">
        <v>0</v>
      </c>
      <c r="K9" s="56">
        <v>0</v>
      </c>
      <c r="L9" s="58">
        <v>3</v>
      </c>
      <c r="M9" s="56">
        <v>42.856999999999999</v>
      </c>
      <c r="N9" s="57">
        <v>0</v>
      </c>
      <c r="O9" s="56">
        <v>0</v>
      </c>
      <c r="P9" s="66">
        <v>2</v>
      </c>
      <c r="Q9" s="60">
        <v>28.571400000000001</v>
      </c>
      <c r="R9" s="67">
        <v>0</v>
      </c>
      <c r="S9" s="60">
        <v>0</v>
      </c>
      <c r="T9" s="67">
        <v>1</v>
      </c>
      <c r="U9" s="62">
        <v>14.2857</v>
      </c>
      <c r="V9" s="63">
        <v>503</v>
      </c>
      <c r="W9" s="64">
        <v>100</v>
      </c>
    </row>
    <row r="10" spans="1:23" s="19" customFormat="1" ht="15" customHeight="1" x14ac:dyDescent="0.2">
      <c r="A10" s="18" t="s">
        <v>15</v>
      </c>
      <c r="B10" s="20" t="s">
        <v>20</v>
      </c>
      <c r="C10" s="21">
        <f t="shared" si="0"/>
        <v>13</v>
      </c>
      <c r="D10" s="31">
        <v>0</v>
      </c>
      <c r="E10" s="23">
        <v>0</v>
      </c>
      <c r="F10" s="24">
        <v>0</v>
      </c>
      <c r="G10" s="23">
        <v>0</v>
      </c>
      <c r="H10" s="30">
        <v>2</v>
      </c>
      <c r="I10" s="23">
        <v>15.385</v>
      </c>
      <c r="J10" s="24">
        <v>2</v>
      </c>
      <c r="K10" s="23">
        <v>15.385</v>
      </c>
      <c r="L10" s="30">
        <v>8</v>
      </c>
      <c r="M10" s="23">
        <v>61.537999999999997</v>
      </c>
      <c r="N10" s="30">
        <v>0</v>
      </c>
      <c r="O10" s="23">
        <v>0</v>
      </c>
      <c r="P10" s="25">
        <v>1</v>
      </c>
      <c r="Q10" s="26">
        <v>7.6923000000000004</v>
      </c>
      <c r="R10" s="31">
        <v>1</v>
      </c>
      <c r="S10" s="26">
        <v>7.6923000000000004</v>
      </c>
      <c r="T10" s="31">
        <v>0</v>
      </c>
      <c r="U10" s="27">
        <v>0</v>
      </c>
      <c r="V10" s="28">
        <v>1977</v>
      </c>
      <c r="W10" s="29">
        <v>100</v>
      </c>
    </row>
    <row r="11" spans="1:23" s="19" customFormat="1" ht="15" customHeight="1" x14ac:dyDescent="0.2">
      <c r="A11" s="18" t="s">
        <v>15</v>
      </c>
      <c r="B11" s="65" t="s">
        <v>19</v>
      </c>
      <c r="C11" s="54">
        <f t="shared" si="0"/>
        <v>41</v>
      </c>
      <c r="D11" s="55">
        <v>1</v>
      </c>
      <c r="E11" s="56">
        <v>2.4390000000000001</v>
      </c>
      <c r="F11" s="58">
        <v>0</v>
      </c>
      <c r="G11" s="56">
        <v>0</v>
      </c>
      <c r="H11" s="57">
        <v>8</v>
      </c>
      <c r="I11" s="56">
        <v>19.512</v>
      </c>
      <c r="J11" s="57">
        <v>3</v>
      </c>
      <c r="K11" s="56">
        <v>7.3170000000000002</v>
      </c>
      <c r="L11" s="57">
        <v>23</v>
      </c>
      <c r="M11" s="56">
        <v>56.097999999999999</v>
      </c>
      <c r="N11" s="57">
        <v>6</v>
      </c>
      <c r="O11" s="56">
        <v>14.6341</v>
      </c>
      <c r="P11" s="66">
        <v>0</v>
      </c>
      <c r="Q11" s="60">
        <v>0</v>
      </c>
      <c r="R11" s="67">
        <v>5</v>
      </c>
      <c r="S11" s="60">
        <v>12.1951</v>
      </c>
      <c r="T11" s="55">
        <v>20</v>
      </c>
      <c r="U11" s="62">
        <v>48.780500000000004</v>
      </c>
      <c r="V11" s="63">
        <v>1092</v>
      </c>
      <c r="W11" s="64">
        <v>100</v>
      </c>
    </row>
    <row r="12" spans="1:23" s="19" customFormat="1" ht="15" customHeight="1" x14ac:dyDescent="0.2">
      <c r="A12" s="18" t="s">
        <v>15</v>
      </c>
      <c r="B12" s="20" t="s">
        <v>21</v>
      </c>
      <c r="C12" s="21">
        <f t="shared" si="0"/>
        <v>60</v>
      </c>
      <c r="D12" s="22">
        <v>0</v>
      </c>
      <c r="E12" s="23">
        <v>0</v>
      </c>
      <c r="F12" s="30">
        <v>1</v>
      </c>
      <c r="G12" s="23">
        <v>1.6667000000000001</v>
      </c>
      <c r="H12" s="24">
        <v>35</v>
      </c>
      <c r="I12" s="23">
        <v>58.332999999999998</v>
      </c>
      <c r="J12" s="24">
        <v>11</v>
      </c>
      <c r="K12" s="23">
        <v>18.332999999999998</v>
      </c>
      <c r="L12" s="24">
        <v>9</v>
      </c>
      <c r="M12" s="23">
        <v>15</v>
      </c>
      <c r="N12" s="30">
        <v>0</v>
      </c>
      <c r="O12" s="23">
        <v>0</v>
      </c>
      <c r="P12" s="32">
        <v>4</v>
      </c>
      <c r="Q12" s="26">
        <v>6.6666999999999996</v>
      </c>
      <c r="R12" s="31">
        <v>1</v>
      </c>
      <c r="S12" s="26">
        <v>1.6667000000000001</v>
      </c>
      <c r="T12" s="22">
        <v>1</v>
      </c>
      <c r="U12" s="27">
        <v>1.6667000000000001</v>
      </c>
      <c r="V12" s="28">
        <v>10138</v>
      </c>
      <c r="W12" s="29">
        <v>100</v>
      </c>
    </row>
    <row r="13" spans="1:23" s="19" customFormat="1" ht="15" customHeight="1" x14ac:dyDescent="0.2">
      <c r="A13" s="18" t="s">
        <v>15</v>
      </c>
      <c r="B13" s="65" t="s">
        <v>22</v>
      </c>
      <c r="C13" s="54">
        <f t="shared" si="0"/>
        <v>8</v>
      </c>
      <c r="D13" s="55">
        <v>0</v>
      </c>
      <c r="E13" s="56">
        <v>0</v>
      </c>
      <c r="F13" s="58">
        <v>1</v>
      </c>
      <c r="G13" s="56">
        <v>12.5</v>
      </c>
      <c r="H13" s="57">
        <v>0</v>
      </c>
      <c r="I13" s="56">
        <v>0</v>
      </c>
      <c r="J13" s="58">
        <v>3</v>
      </c>
      <c r="K13" s="56">
        <v>37.5</v>
      </c>
      <c r="L13" s="57">
        <v>3</v>
      </c>
      <c r="M13" s="56">
        <v>37.5</v>
      </c>
      <c r="N13" s="57">
        <v>0</v>
      </c>
      <c r="O13" s="56">
        <v>0</v>
      </c>
      <c r="P13" s="59">
        <v>1</v>
      </c>
      <c r="Q13" s="60">
        <v>12.5</v>
      </c>
      <c r="R13" s="55">
        <v>0</v>
      </c>
      <c r="S13" s="60">
        <v>0</v>
      </c>
      <c r="T13" s="67">
        <v>0</v>
      </c>
      <c r="U13" s="62">
        <v>0</v>
      </c>
      <c r="V13" s="63">
        <v>1868</v>
      </c>
      <c r="W13" s="64">
        <v>91.328000000000003</v>
      </c>
    </row>
    <row r="14" spans="1:23" s="19" customFormat="1" ht="15" customHeight="1" x14ac:dyDescent="0.2">
      <c r="A14" s="18" t="s">
        <v>15</v>
      </c>
      <c r="B14" s="20" t="s">
        <v>23</v>
      </c>
      <c r="C14" s="33">
        <f t="shared" si="0"/>
        <v>32</v>
      </c>
      <c r="D14" s="22">
        <v>0</v>
      </c>
      <c r="E14" s="23">
        <v>0</v>
      </c>
      <c r="F14" s="24">
        <v>0</v>
      </c>
      <c r="G14" s="23">
        <v>0</v>
      </c>
      <c r="H14" s="30">
        <v>6</v>
      </c>
      <c r="I14" s="23">
        <v>18.75</v>
      </c>
      <c r="J14" s="30">
        <v>12</v>
      </c>
      <c r="K14" s="23">
        <v>37.5</v>
      </c>
      <c r="L14" s="30">
        <v>12</v>
      </c>
      <c r="M14" s="23">
        <v>37.5</v>
      </c>
      <c r="N14" s="24">
        <v>0</v>
      </c>
      <c r="O14" s="23">
        <v>0</v>
      </c>
      <c r="P14" s="25">
        <v>2</v>
      </c>
      <c r="Q14" s="26">
        <v>6.25</v>
      </c>
      <c r="R14" s="31">
        <v>4</v>
      </c>
      <c r="S14" s="26">
        <v>12.5</v>
      </c>
      <c r="T14" s="22">
        <v>2</v>
      </c>
      <c r="U14" s="27">
        <v>6.25</v>
      </c>
      <c r="V14" s="28">
        <v>1238</v>
      </c>
      <c r="W14" s="29">
        <v>100</v>
      </c>
    </row>
    <row r="15" spans="1:23" s="19" customFormat="1" ht="15" customHeight="1" x14ac:dyDescent="0.2">
      <c r="A15" s="18" t="s">
        <v>15</v>
      </c>
      <c r="B15" s="65" t="s">
        <v>25</v>
      </c>
      <c r="C15" s="68">
        <f t="shared" si="0"/>
        <v>0</v>
      </c>
      <c r="D15" s="55">
        <v>0</v>
      </c>
      <c r="E15" s="56">
        <v>0</v>
      </c>
      <c r="F15" s="57">
        <v>0</v>
      </c>
      <c r="G15" s="56">
        <v>0</v>
      </c>
      <c r="H15" s="57">
        <v>0</v>
      </c>
      <c r="I15" s="56">
        <v>0</v>
      </c>
      <c r="J15" s="58">
        <v>0</v>
      </c>
      <c r="K15" s="56">
        <v>0</v>
      </c>
      <c r="L15" s="57">
        <v>0</v>
      </c>
      <c r="M15" s="56">
        <v>0</v>
      </c>
      <c r="N15" s="58">
        <v>0</v>
      </c>
      <c r="O15" s="56">
        <v>0</v>
      </c>
      <c r="P15" s="59">
        <v>0</v>
      </c>
      <c r="Q15" s="60">
        <v>0</v>
      </c>
      <c r="R15" s="67">
        <v>0</v>
      </c>
      <c r="S15" s="60">
        <v>0</v>
      </c>
      <c r="T15" s="55">
        <v>0</v>
      </c>
      <c r="U15" s="62">
        <v>0</v>
      </c>
      <c r="V15" s="63">
        <v>235</v>
      </c>
      <c r="W15" s="64">
        <v>100</v>
      </c>
    </row>
    <row r="16" spans="1:23" s="19" customFormat="1" ht="15" customHeight="1" x14ac:dyDescent="0.2">
      <c r="A16" s="18" t="s">
        <v>15</v>
      </c>
      <c r="B16" s="20" t="s">
        <v>24</v>
      </c>
      <c r="C16" s="33">
        <f t="shared" si="0"/>
        <v>13</v>
      </c>
      <c r="D16" s="31">
        <v>0</v>
      </c>
      <c r="E16" s="23">
        <v>0</v>
      </c>
      <c r="F16" s="30">
        <v>0</v>
      </c>
      <c r="G16" s="23">
        <v>0</v>
      </c>
      <c r="H16" s="24">
        <v>2</v>
      </c>
      <c r="I16" s="23">
        <v>15.385</v>
      </c>
      <c r="J16" s="30">
        <v>11</v>
      </c>
      <c r="K16" s="23">
        <v>84.614999999999995</v>
      </c>
      <c r="L16" s="24">
        <v>0</v>
      </c>
      <c r="M16" s="23">
        <v>0</v>
      </c>
      <c r="N16" s="30">
        <v>0</v>
      </c>
      <c r="O16" s="23">
        <v>0</v>
      </c>
      <c r="P16" s="25">
        <v>0</v>
      </c>
      <c r="Q16" s="26">
        <v>0</v>
      </c>
      <c r="R16" s="22">
        <v>1</v>
      </c>
      <c r="S16" s="26">
        <v>7.6923000000000004</v>
      </c>
      <c r="T16" s="22">
        <v>1</v>
      </c>
      <c r="U16" s="27">
        <v>7.6923000000000004</v>
      </c>
      <c r="V16" s="28">
        <v>221</v>
      </c>
      <c r="W16" s="29">
        <v>100</v>
      </c>
    </row>
    <row r="17" spans="1:23" s="19" customFormat="1" ht="15" customHeight="1" x14ac:dyDescent="0.2">
      <c r="A17" s="18" t="s">
        <v>15</v>
      </c>
      <c r="B17" s="65" t="s">
        <v>26</v>
      </c>
      <c r="C17" s="54">
        <f t="shared" si="0"/>
        <v>52</v>
      </c>
      <c r="D17" s="55">
        <v>0</v>
      </c>
      <c r="E17" s="56">
        <v>0</v>
      </c>
      <c r="F17" s="58">
        <v>0</v>
      </c>
      <c r="G17" s="56">
        <v>0</v>
      </c>
      <c r="H17" s="57">
        <v>2</v>
      </c>
      <c r="I17" s="56">
        <v>3.8460000000000001</v>
      </c>
      <c r="J17" s="58">
        <v>31</v>
      </c>
      <c r="K17" s="56">
        <v>59.615000000000002</v>
      </c>
      <c r="L17" s="58">
        <v>16</v>
      </c>
      <c r="M17" s="56">
        <v>30.768999999999998</v>
      </c>
      <c r="N17" s="58">
        <v>0</v>
      </c>
      <c r="O17" s="56">
        <v>0</v>
      </c>
      <c r="P17" s="66">
        <v>3</v>
      </c>
      <c r="Q17" s="60">
        <v>5.7691999999999997</v>
      </c>
      <c r="R17" s="55">
        <v>2</v>
      </c>
      <c r="S17" s="60">
        <v>3.8462000000000001</v>
      </c>
      <c r="T17" s="55">
        <v>0</v>
      </c>
      <c r="U17" s="62">
        <v>0</v>
      </c>
      <c r="V17" s="63">
        <v>3952</v>
      </c>
      <c r="W17" s="64">
        <v>100</v>
      </c>
    </row>
    <row r="18" spans="1:23" s="19" customFormat="1" ht="15" customHeight="1" x14ac:dyDescent="0.2">
      <c r="A18" s="18" t="s">
        <v>15</v>
      </c>
      <c r="B18" s="20" t="s">
        <v>27</v>
      </c>
      <c r="C18" s="21">
        <f t="shared" si="0"/>
        <v>4</v>
      </c>
      <c r="D18" s="31">
        <v>0</v>
      </c>
      <c r="E18" s="23">
        <v>0</v>
      </c>
      <c r="F18" s="24">
        <v>0</v>
      </c>
      <c r="G18" s="23">
        <v>0</v>
      </c>
      <c r="H18" s="24">
        <v>0</v>
      </c>
      <c r="I18" s="23">
        <v>0</v>
      </c>
      <c r="J18" s="24">
        <v>2</v>
      </c>
      <c r="K18" s="23">
        <v>50</v>
      </c>
      <c r="L18" s="24">
        <v>2</v>
      </c>
      <c r="M18" s="23">
        <v>50</v>
      </c>
      <c r="N18" s="24">
        <v>0</v>
      </c>
      <c r="O18" s="23">
        <v>0</v>
      </c>
      <c r="P18" s="25">
        <v>0</v>
      </c>
      <c r="Q18" s="26">
        <v>0</v>
      </c>
      <c r="R18" s="31">
        <v>0</v>
      </c>
      <c r="S18" s="26">
        <v>0</v>
      </c>
      <c r="T18" s="22">
        <v>0</v>
      </c>
      <c r="U18" s="27">
        <v>0</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81</v>
      </c>
      <c r="D20" s="31">
        <v>1</v>
      </c>
      <c r="E20" s="23">
        <v>1.2345999999999999</v>
      </c>
      <c r="F20" s="30">
        <v>0</v>
      </c>
      <c r="G20" s="23">
        <v>0</v>
      </c>
      <c r="H20" s="24">
        <v>28</v>
      </c>
      <c r="I20" s="23">
        <v>34.567999999999998</v>
      </c>
      <c r="J20" s="30">
        <v>0</v>
      </c>
      <c r="K20" s="23">
        <v>0</v>
      </c>
      <c r="L20" s="30">
        <v>49</v>
      </c>
      <c r="M20" s="23">
        <v>60.494</v>
      </c>
      <c r="N20" s="30">
        <v>0</v>
      </c>
      <c r="O20" s="23">
        <v>0</v>
      </c>
      <c r="P20" s="25">
        <v>3</v>
      </c>
      <c r="Q20" s="26">
        <v>3.7037</v>
      </c>
      <c r="R20" s="31">
        <v>7</v>
      </c>
      <c r="S20" s="26">
        <v>8.6419999999999995</v>
      </c>
      <c r="T20" s="22">
        <v>20</v>
      </c>
      <c r="U20" s="27">
        <v>24.691400000000002</v>
      </c>
      <c r="V20" s="28">
        <v>720</v>
      </c>
      <c r="W20" s="29">
        <v>100</v>
      </c>
    </row>
    <row r="21" spans="1:23" s="19" customFormat="1" ht="15" customHeight="1" x14ac:dyDescent="0.2">
      <c r="A21" s="18" t="s">
        <v>15</v>
      </c>
      <c r="B21" s="65" t="s">
        <v>31</v>
      </c>
      <c r="C21" s="54">
        <f t="shared" si="0"/>
        <v>149</v>
      </c>
      <c r="D21" s="67">
        <v>0</v>
      </c>
      <c r="E21" s="56">
        <v>0</v>
      </c>
      <c r="F21" s="57">
        <v>0</v>
      </c>
      <c r="G21" s="56">
        <v>0</v>
      </c>
      <c r="H21" s="58">
        <v>20</v>
      </c>
      <c r="I21" s="56">
        <v>13.423</v>
      </c>
      <c r="J21" s="57">
        <v>27</v>
      </c>
      <c r="K21" s="56">
        <v>18.120999999999999</v>
      </c>
      <c r="L21" s="57">
        <v>96</v>
      </c>
      <c r="M21" s="56">
        <v>64.430000000000007</v>
      </c>
      <c r="N21" s="57">
        <v>0</v>
      </c>
      <c r="O21" s="56">
        <v>0</v>
      </c>
      <c r="P21" s="66">
        <v>6</v>
      </c>
      <c r="Q21" s="60">
        <v>4.0267999999999997</v>
      </c>
      <c r="R21" s="55">
        <v>3</v>
      </c>
      <c r="S21" s="60">
        <v>2.0133999999999999</v>
      </c>
      <c r="T21" s="67">
        <v>3</v>
      </c>
      <c r="U21" s="62">
        <v>2.0133999999999999</v>
      </c>
      <c r="V21" s="63">
        <v>4081</v>
      </c>
      <c r="W21" s="64">
        <v>99.706000000000003</v>
      </c>
    </row>
    <row r="22" spans="1:23" s="19" customFormat="1" ht="15" customHeight="1" x14ac:dyDescent="0.2">
      <c r="A22" s="18" t="s">
        <v>15</v>
      </c>
      <c r="B22" s="20" t="s">
        <v>32</v>
      </c>
      <c r="C22" s="21">
        <f t="shared" si="0"/>
        <v>191</v>
      </c>
      <c r="D22" s="22">
        <v>0</v>
      </c>
      <c r="E22" s="23">
        <v>0</v>
      </c>
      <c r="F22" s="30">
        <v>0</v>
      </c>
      <c r="G22" s="23">
        <v>0</v>
      </c>
      <c r="H22" s="30">
        <v>13</v>
      </c>
      <c r="I22" s="23">
        <v>6.806</v>
      </c>
      <c r="J22" s="24">
        <v>26</v>
      </c>
      <c r="K22" s="23">
        <v>13.613</v>
      </c>
      <c r="L22" s="24">
        <v>126</v>
      </c>
      <c r="M22" s="23">
        <v>65.968999999999994</v>
      </c>
      <c r="N22" s="24">
        <v>0</v>
      </c>
      <c r="O22" s="23">
        <v>0</v>
      </c>
      <c r="P22" s="32">
        <v>26</v>
      </c>
      <c r="Q22" s="26">
        <v>13.6126</v>
      </c>
      <c r="R22" s="31">
        <v>2</v>
      </c>
      <c r="S22" s="26">
        <v>1.0470999999999999</v>
      </c>
      <c r="T22" s="31">
        <v>3</v>
      </c>
      <c r="U22" s="27">
        <v>1.5707</v>
      </c>
      <c r="V22" s="28">
        <v>1879</v>
      </c>
      <c r="W22" s="29">
        <v>100</v>
      </c>
    </row>
    <row r="23" spans="1:23" s="19" customFormat="1" ht="15" customHeight="1" x14ac:dyDescent="0.2">
      <c r="A23" s="18" t="s">
        <v>15</v>
      </c>
      <c r="B23" s="65" t="s">
        <v>29</v>
      </c>
      <c r="C23" s="54">
        <f t="shared" si="0"/>
        <v>109</v>
      </c>
      <c r="D23" s="55">
        <v>1</v>
      </c>
      <c r="E23" s="56">
        <v>0.91739999999999999</v>
      </c>
      <c r="F23" s="57">
        <v>0</v>
      </c>
      <c r="G23" s="56">
        <v>0</v>
      </c>
      <c r="H23" s="57">
        <v>7</v>
      </c>
      <c r="I23" s="56">
        <v>6.4219999999999997</v>
      </c>
      <c r="J23" s="57">
        <v>23</v>
      </c>
      <c r="K23" s="56">
        <v>21.100999999999999</v>
      </c>
      <c r="L23" s="57">
        <v>62</v>
      </c>
      <c r="M23" s="56">
        <v>56.881</v>
      </c>
      <c r="N23" s="57">
        <v>0</v>
      </c>
      <c r="O23" s="56">
        <v>0</v>
      </c>
      <c r="P23" s="66">
        <v>16</v>
      </c>
      <c r="Q23" s="60">
        <v>14.678900000000001</v>
      </c>
      <c r="R23" s="67">
        <v>1</v>
      </c>
      <c r="S23" s="60">
        <v>0.91739999999999999</v>
      </c>
      <c r="T23" s="55">
        <v>2</v>
      </c>
      <c r="U23" s="62">
        <v>1.8349</v>
      </c>
      <c r="V23" s="63">
        <v>1365</v>
      </c>
      <c r="W23" s="64">
        <v>100</v>
      </c>
    </row>
    <row r="24" spans="1:23" s="19" customFormat="1" ht="15" customHeight="1" x14ac:dyDescent="0.2">
      <c r="A24" s="18" t="s">
        <v>15</v>
      </c>
      <c r="B24" s="20" t="s">
        <v>33</v>
      </c>
      <c r="C24" s="21">
        <f t="shared" si="0"/>
        <v>77</v>
      </c>
      <c r="D24" s="31">
        <v>0</v>
      </c>
      <c r="E24" s="23">
        <v>0</v>
      </c>
      <c r="F24" s="24">
        <v>0</v>
      </c>
      <c r="G24" s="23">
        <v>0</v>
      </c>
      <c r="H24" s="30">
        <v>17</v>
      </c>
      <c r="I24" s="23">
        <v>22.077999999999999</v>
      </c>
      <c r="J24" s="24">
        <v>7</v>
      </c>
      <c r="K24" s="23">
        <v>9.0909999999999993</v>
      </c>
      <c r="L24" s="24">
        <v>43</v>
      </c>
      <c r="M24" s="23">
        <v>55.844000000000001</v>
      </c>
      <c r="N24" s="24">
        <v>0</v>
      </c>
      <c r="O24" s="23">
        <v>0</v>
      </c>
      <c r="P24" s="32">
        <v>10</v>
      </c>
      <c r="Q24" s="26">
        <v>12.987</v>
      </c>
      <c r="R24" s="31">
        <v>1</v>
      </c>
      <c r="S24" s="26">
        <v>1.2987</v>
      </c>
      <c r="T24" s="22">
        <v>5</v>
      </c>
      <c r="U24" s="27">
        <v>6.4935</v>
      </c>
      <c r="V24" s="28">
        <v>1356</v>
      </c>
      <c r="W24" s="29">
        <v>100</v>
      </c>
    </row>
    <row r="25" spans="1:23" s="19" customFormat="1" ht="15" customHeight="1" x14ac:dyDescent="0.2">
      <c r="A25" s="18" t="s">
        <v>15</v>
      </c>
      <c r="B25" s="65" t="s">
        <v>34</v>
      </c>
      <c r="C25" s="68">
        <f t="shared" si="0"/>
        <v>4</v>
      </c>
      <c r="D25" s="55">
        <v>0</v>
      </c>
      <c r="E25" s="56">
        <v>0</v>
      </c>
      <c r="F25" s="57">
        <v>0</v>
      </c>
      <c r="G25" s="56">
        <v>0</v>
      </c>
      <c r="H25" s="57">
        <v>0</v>
      </c>
      <c r="I25" s="56">
        <v>0</v>
      </c>
      <c r="J25" s="57">
        <v>1</v>
      </c>
      <c r="K25" s="56">
        <v>25</v>
      </c>
      <c r="L25" s="58">
        <v>3</v>
      </c>
      <c r="M25" s="56">
        <v>75</v>
      </c>
      <c r="N25" s="57">
        <v>0</v>
      </c>
      <c r="O25" s="56">
        <v>0</v>
      </c>
      <c r="P25" s="66">
        <v>0</v>
      </c>
      <c r="Q25" s="60">
        <v>0</v>
      </c>
      <c r="R25" s="55">
        <v>0</v>
      </c>
      <c r="S25" s="60">
        <v>0</v>
      </c>
      <c r="T25" s="55">
        <v>0</v>
      </c>
      <c r="U25" s="62">
        <v>0</v>
      </c>
      <c r="V25" s="63">
        <v>1407</v>
      </c>
      <c r="W25" s="64">
        <v>100</v>
      </c>
    </row>
    <row r="26" spans="1:23" s="19" customFormat="1" ht="15" customHeight="1" x14ac:dyDescent="0.2">
      <c r="A26" s="18" t="s">
        <v>15</v>
      </c>
      <c r="B26" s="20" t="s">
        <v>35</v>
      </c>
      <c r="C26" s="21">
        <f t="shared" si="0"/>
        <v>81</v>
      </c>
      <c r="D26" s="22">
        <v>0</v>
      </c>
      <c r="E26" s="23">
        <v>0</v>
      </c>
      <c r="F26" s="30">
        <v>1</v>
      </c>
      <c r="G26" s="23">
        <v>1.2345999999999999</v>
      </c>
      <c r="H26" s="30">
        <v>1</v>
      </c>
      <c r="I26" s="23">
        <v>1.2350000000000001</v>
      </c>
      <c r="J26" s="24">
        <v>63</v>
      </c>
      <c r="K26" s="23">
        <v>77.778000000000006</v>
      </c>
      <c r="L26" s="24">
        <v>13</v>
      </c>
      <c r="M26" s="23">
        <v>16.048999999999999</v>
      </c>
      <c r="N26" s="30">
        <v>0</v>
      </c>
      <c r="O26" s="23">
        <v>0</v>
      </c>
      <c r="P26" s="32">
        <v>3</v>
      </c>
      <c r="Q26" s="26">
        <v>3.7037</v>
      </c>
      <c r="R26" s="22">
        <v>2</v>
      </c>
      <c r="S26" s="26">
        <v>2.4691000000000001</v>
      </c>
      <c r="T26" s="22">
        <v>6</v>
      </c>
      <c r="U26" s="27">
        <v>7.4074</v>
      </c>
      <c r="V26" s="28">
        <v>1367</v>
      </c>
      <c r="W26" s="29">
        <v>100</v>
      </c>
    </row>
    <row r="27" spans="1:23" s="19" customFormat="1" ht="15" customHeight="1" x14ac:dyDescent="0.2">
      <c r="A27" s="18" t="s">
        <v>15</v>
      </c>
      <c r="B27" s="65" t="s">
        <v>38</v>
      </c>
      <c r="C27" s="68">
        <f t="shared" si="0"/>
        <v>32</v>
      </c>
      <c r="D27" s="67">
        <v>1</v>
      </c>
      <c r="E27" s="56">
        <v>3.125</v>
      </c>
      <c r="F27" s="57">
        <v>1</v>
      </c>
      <c r="G27" s="56">
        <v>3.125</v>
      </c>
      <c r="H27" s="57">
        <v>0</v>
      </c>
      <c r="I27" s="56">
        <v>0</v>
      </c>
      <c r="J27" s="57">
        <v>0</v>
      </c>
      <c r="K27" s="56">
        <v>0</v>
      </c>
      <c r="L27" s="58">
        <v>29</v>
      </c>
      <c r="M27" s="56">
        <v>90.625</v>
      </c>
      <c r="N27" s="57">
        <v>0</v>
      </c>
      <c r="O27" s="56">
        <v>0</v>
      </c>
      <c r="P27" s="66">
        <v>1</v>
      </c>
      <c r="Q27" s="60">
        <v>3.125</v>
      </c>
      <c r="R27" s="67">
        <v>2</v>
      </c>
      <c r="S27" s="60">
        <v>6.25</v>
      </c>
      <c r="T27" s="55">
        <v>0</v>
      </c>
      <c r="U27" s="62">
        <v>0</v>
      </c>
      <c r="V27" s="63">
        <v>589</v>
      </c>
      <c r="W27" s="64">
        <v>100</v>
      </c>
    </row>
    <row r="28" spans="1:23" s="19" customFormat="1" ht="15" customHeight="1" x14ac:dyDescent="0.2">
      <c r="A28" s="18" t="s">
        <v>15</v>
      </c>
      <c r="B28" s="20" t="s">
        <v>37</v>
      </c>
      <c r="C28" s="33">
        <f t="shared" si="0"/>
        <v>7</v>
      </c>
      <c r="D28" s="31">
        <v>0</v>
      </c>
      <c r="E28" s="23">
        <v>0</v>
      </c>
      <c r="F28" s="24">
        <v>0</v>
      </c>
      <c r="G28" s="23">
        <v>0</v>
      </c>
      <c r="H28" s="24">
        <v>1</v>
      </c>
      <c r="I28" s="23">
        <v>14.286</v>
      </c>
      <c r="J28" s="24">
        <v>1</v>
      </c>
      <c r="K28" s="23">
        <v>14.286</v>
      </c>
      <c r="L28" s="30">
        <v>3</v>
      </c>
      <c r="M28" s="23">
        <v>42.856999999999999</v>
      </c>
      <c r="N28" s="24">
        <v>0</v>
      </c>
      <c r="O28" s="23">
        <v>0</v>
      </c>
      <c r="P28" s="25">
        <v>2</v>
      </c>
      <c r="Q28" s="26">
        <v>28.571400000000001</v>
      </c>
      <c r="R28" s="22">
        <v>0</v>
      </c>
      <c r="S28" s="26">
        <v>0</v>
      </c>
      <c r="T28" s="31">
        <v>0</v>
      </c>
      <c r="U28" s="27">
        <v>0</v>
      </c>
      <c r="V28" s="28">
        <v>1434</v>
      </c>
      <c r="W28" s="29">
        <v>86.052999999999997</v>
      </c>
    </row>
    <row r="29" spans="1:23" s="19" customFormat="1" ht="15" customHeight="1" x14ac:dyDescent="0.2">
      <c r="A29" s="18" t="s">
        <v>15</v>
      </c>
      <c r="B29" s="65" t="s">
        <v>36</v>
      </c>
      <c r="C29" s="54">
        <f t="shared" si="0"/>
        <v>3</v>
      </c>
      <c r="D29" s="55">
        <v>0</v>
      </c>
      <c r="E29" s="56">
        <v>0</v>
      </c>
      <c r="F29" s="57">
        <v>0</v>
      </c>
      <c r="G29" s="56">
        <v>0</v>
      </c>
      <c r="H29" s="58">
        <v>0</v>
      </c>
      <c r="I29" s="56">
        <v>0</v>
      </c>
      <c r="J29" s="57">
        <v>3</v>
      </c>
      <c r="K29" s="56">
        <v>100</v>
      </c>
      <c r="L29" s="58">
        <v>0</v>
      </c>
      <c r="M29" s="56">
        <v>0</v>
      </c>
      <c r="N29" s="57">
        <v>0</v>
      </c>
      <c r="O29" s="56">
        <v>0</v>
      </c>
      <c r="P29" s="66">
        <v>0</v>
      </c>
      <c r="Q29" s="60">
        <v>0</v>
      </c>
      <c r="R29" s="55">
        <v>0</v>
      </c>
      <c r="S29" s="60">
        <v>0</v>
      </c>
      <c r="T29" s="55">
        <v>0</v>
      </c>
      <c r="U29" s="62">
        <v>0</v>
      </c>
      <c r="V29" s="63">
        <v>1873</v>
      </c>
      <c r="W29" s="64">
        <v>100</v>
      </c>
    </row>
    <row r="30" spans="1:23" s="19" customFormat="1" ht="15" customHeight="1" x14ac:dyDescent="0.2">
      <c r="A30" s="18" t="s">
        <v>15</v>
      </c>
      <c r="B30" s="20" t="s">
        <v>39</v>
      </c>
      <c r="C30" s="21">
        <f t="shared" si="0"/>
        <v>102</v>
      </c>
      <c r="D30" s="31">
        <v>0</v>
      </c>
      <c r="E30" s="23">
        <v>0</v>
      </c>
      <c r="F30" s="30">
        <v>0</v>
      </c>
      <c r="G30" s="23">
        <v>0</v>
      </c>
      <c r="H30" s="24">
        <v>1</v>
      </c>
      <c r="I30" s="23">
        <v>0.98</v>
      </c>
      <c r="J30" s="24">
        <v>24</v>
      </c>
      <c r="K30" s="23">
        <v>23.529</v>
      </c>
      <c r="L30" s="24">
        <v>72</v>
      </c>
      <c r="M30" s="23">
        <v>70.587999999999994</v>
      </c>
      <c r="N30" s="24">
        <v>0</v>
      </c>
      <c r="O30" s="23">
        <v>0</v>
      </c>
      <c r="P30" s="25">
        <v>5</v>
      </c>
      <c r="Q30" s="26">
        <v>4.9020000000000001</v>
      </c>
      <c r="R30" s="22">
        <v>0</v>
      </c>
      <c r="S30" s="26">
        <v>0</v>
      </c>
      <c r="T30" s="31">
        <v>0</v>
      </c>
      <c r="U30" s="27">
        <v>0</v>
      </c>
      <c r="V30" s="28">
        <v>3616</v>
      </c>
      <c r="W30" s="29">
        <v>99.971999999999994</v>
      </c>
    </row>
    <row r="31" spans="1:23" s="19" customFormat="1" ht="15" customHeight="1" x14ac:dyDescent="0.2">
      <c r="A31" s="18" t="s">
        <v>15</v>
      </c>
      <c r="B31" s="65" t="s">
        <v>40</v>
      </c>
      <c r="C31" s="68">
        <f t="shared" si="0"/>
        <v>32</v>
      </c>
      <c r="D31" s="55">
        <v>0</v>
      </c>
      <c r="E31" s="56">
        <v>0</v>
      </c>
      <c r="F31" s="58">
        <v>0</v>
      </c>
      <c r="G31" s="56">
        <v>0</v>
      </c>
      <c r="H31" s="57">
        <v>0</v>
      </c>
      <c r="I31" s="56">
        <v>0</v>
      </c>
      <c r="J31" s="58">
        <v>7</v>
      </c>
      <c r="K31" s="56">
        <v>21.875</v>
      </c>
      <c r="L31" s="57">
        <v>23</v>
      </c>
      <c r="M31" s="56">
        <v>71.875</v>
      </c>
      <c r="N31" s="57">
        <v>0</v>
      </c>
      <c r="O31" s="56">
        <v>0</v>
      </c>
      <c r="P31" s="59">
        <v>2</v>
      </c>
      <c r="Q31" s="60">
        <v>6.25</v>
      </c>
      <c r="R31" s="55">
        <v>1</v>
      </c>
      <c r="S31" s="60">
        <v>3.125</v>
      </c>
      <c r="T31" s="67">
        <v>0</v>
      </c>
      <c r="U31" s="62">
        <v>0</v>
      </c>
      <c r="V31" s="63">
        <v>2170</v>
      </c>
      <c r="W31" s="64">
        <v>99.953999999999994</v>
      </c>
    </row>
    <row r="32" spans="1:23" s="19" customFormat="1" ht="15" customHeight="1" x14ac:dyDescent="0.2">
      <c r="A32" s="18" t="s">
        <v>15</v>
      </c>
      <c r="B32" s="20" t="s">
        <v>42</v>
      </c>
      <c r="C32" s="21">
        <f t="shared" si="0"/>
        <v>58</v>
      </c>
      <c r="D32" s="22">
        <v>0</v>
      </c>
      <c r="E32" s="23">
        <v>0</v>
      </c>
      <c r="F32" s="24">
        <v>0</v>
      </c>
      <c r="G32" s="23">
        <v>0</v>
      </c>
      <c r="H32" s="24">
        <v>1</v>
      </c>
      <c r="I32" s="23">
        <v>1.724</v>
      </c>
      <c r="J32" s="24">
        <v>53</v>
      </c>
      <c r="K32" s="23">
        <v>91.379000000000005</v>
      </c>
      <c r="L32" s="30">
        <v>4</v>
      </c>
      <c r="M32" s="23">
        <v>6.8970000000000002</v>
      </c>
      <c r="N32" s="30">
        <v>0</v>
      </c>
      <c r="O32" s="23">
        <v>0</v>
      </c>
      <c r="P32" s="32">
        <v>0</v>
      </c>
      <c r="Q32" s="26">
        <v>0</v>
      </c>
      <c r="R32" s="31">
        <v>0</v>
      </c>
      <c r="S32" s="26">
        <v>0</v>
      </c>
      <c r="T32" s="22">
        <v>0</v>
      </c>
      <c r="U32" s="27">
        <v>0</v>
      </c>
      <c r="V32" s="28">
        <v>978</v>
      </c>
      <c r="W32" s="29">
        <v>100</v>
      </c>
    </row>
    <row r="33" spans="1:23" s="19" customFormat="1" ht="15" customHeight="1" x14ac:dyDescent="0.2">
      <c r="A33" s="18" t="s">
        <v>15</v>
      </c>
      <c r="B33" s="65" t="s">
        <v>41</v>
      </c>
      <c r="C33" s="54">
        <f t="shared" si="0"/>
        <v>20</v>
      </c>
      <c r="D33" s="67">
        <v>0</v>
      </c>
      <c r="E33" s="56">
        <v>0</v>
      </c>
      <c r="F33" s="57">
        <v>0</v>
      </c>
      <c r="G33" s="56">
        <v>0</v>
      </c>
      <c r="H33" s="58">
        <v>2</v>
      </c>
      <c r="I33" s="56">
        <v>10</v>
      </c>
      <c r="J33" s="57">
        <v>6</v>
      </c>
      <c r="K33" s="56">
        <v>30</v>
      </c>
      <c r="L33" s="57">
        <v>12</v>
      </c>
      <c r="M33" s="56">
        <v>60</v>
      </c>
      <c r="N33" s="58">
        <v>0</v>
      </c>
      <c r="O33" s="56">
        <v>0</v>
      </c>
      <c r="P33" s="66">
        <v>0</v>
      </c>
      <c r="Q33" s="60">
        <v>0</v>
      </c>
      <c r="R33" s="67">
        <v>0</v>
      </c>
      <c r="S33" s="60">
        <v>0</v>
      </c>
      <c r="T33" s="67">
        <v>1</v>
      </c>
      <c r="U33" s="62">
        <v>5</v>
      </c>
      <c r="V33" s="63">
        <v>2372</v>
      </c>
      <c r="W33" s="64">
        <v>100</v>
      </c>
    </row>
    <row r="34" spans="1:23" s="19" customFormat="1" ht="15" customHeight="1" x14ac:dyDescent="0.2">
      <c r="A34" s="18" t="s">
        <v>15</v>
      </c>
      <c r="B34" s="20" t="s">
        <v>43</v>
      </c>
      <c r="C34" s="33">
        <f t="shared" si="0"/>
        <v>227</v>
      </c>
      <c r="D34" s="22">
        <v>198</v>
      </c>
      <c r="E34" s="23">
        <v>87.224699999999999</v>
      </c>
      <c r="F34" s="24">
        <v>0</v>
      </c>
      <c r="G34" s="23">
        <v>0</v>
      </c>
      <c r="H34" s="30">
        <v>1</v>
      </c>
      <c r="I34" s="23">
        <v>0.441</v>
      </c>
      <c r="J34" s="24">
        <v>0</v>
      </c>
      <c r="K34" s="23">
        <v>0</v>
      </c>
      <c r="L34" s="30">
        <v>27</v>
      </c>
      <c r="M34" s="23">
        <v>11.894</v>
      </c>
      <c r="N34" s="30">
        <v>0</v>
      </c>
      <c r="O34" s="23">
        <v>0</v>
      </c>
      <c r="P34" s="25">
        <v>1</v>
      </c>
      <c r="Q34" s="26">
        <v>0.4405</v>
      </c>
      <c r="R34" s="31">
        <v>0</v>
      </c>
      <c r="S34" s="26">
        <v>0</v>
      </c>
      <c r="T34" s="31">
        <v>21</v>
      </c>
      <c r="U34" s="27">
        <v>9.2510999999999992</v>
      </c>
      <c r="V34" s="28">
        <v>825</v>
      </c>
      <c r="W34" s="29">
        <v>100</v>
      </c>
    </row>
    <row r="35" spans="1:23" s="19" customFormat="1" ht="15" customHeight="1" x14ac:dyDescent="0.2">
      <c r="A35" s="18" t="s">
        <v>15</v>
      </c>
      <c r="B35" s="65" t="s">
        <v>46</v>
      </c>
      <c r="C35" s="68">
        <f t="shared" si="0"/>
        <v>54</v>
      </c>
      <c r="D35" s="67">
        <v>2</v>
      </c>
      <c r="E35" s="56">
        <v>3.7037</v>
      </c>
      <c r="F35" s="57">
        <v>0</v>
      </c>
      <c r="G35" s="56">
        <v>0</v>
      </c>
      <c r="H35" s="58">
        <v>2</v>
      </c>
      <c r="I35" s="56">
        <v>3.7040000000000002</v>
      </c>
      <c r="J35" s="57">
        <v>12</v>
      </c>
      <c r="K35" s="56">
        <v>22.222000000000001</v>
      </c>
      <c r="L35" s="58">
        <v>35</v>
      </c>
      <c r="M35" s="56">
        <v>64.814999999999998</v>
      </c>
      <c r="N35" s="57">
        <v>0</v>
      </c>
      <c r="O35" s="56">
        <v>0</v>
      </c>
      <c r="P35" s="66">
        <v>3</v>
      </c>
      <c r="Q35" s="60">
        <v>5.5556000000000001</v>
      </c>
      <c r="R35" s="67">
        <v>0</v>
      </c>
      <c r="S35" s="60">
        <v>0</v>
      </c>
      <c r="T35" s="67">
        <v>1</v>
      </c>
      <c r="U35" s="62">
        <v>1.8519000000000001</v>
      </c>
      <c r="V35" s="63">
        <v>1064</v>
      </c>
      <c r="W35" s="64">
        <v>100</v>
      </c>
    </row>
    <row r="36" spans="1:23" s="19" customFormat="1" ht="15" customHeight="1" x14ac:dyDescent="0.2">
      <c r="A36" s="18" t="s">
        <v>15</v>
      </c>
      <c r="B36" s="20" t="s">
        <v>50</v>
      </c>
      <c r="C36" s="33">
        <f t="shared" si="0"/>
        <v>3</v>
      </c>
      <c r="D36" s="31">
        <v>0</v>
      </c>
      <c r="E36" s="23">
        <v>0</v>
      </c>
      <c r="F36" s="24">
        <v>0</v>
      </c>
      <c r="G36" s="23">
        <v>0</v>
      </c>
      <c r="H36" s="24">
        <v>0</v>
      </c>
      <c r="I36" s="23">
        <v>0</v>
      </c>
      <c r="J36" s="30">
        <v>0</v>
      </c>
      <c r="K36" s="23">
        <v>0</v>
      </c>
      <c r="L36" s="30">
        <v>3</v>
      </c>
      <c r="M36" s="23">
        <v>100</v>
      </c>
      <c r="N36" s="24">
        <v>0</v>
      </c>
      <c r="O36" s="23">
        <v>0</v>
      </c>
      <c r="P36" s="32">
        <v>0</v>
      </c>
      <c r="Q36" s="26">
        <v>0</v>
      </c>
      <c r="R36" s="31">
        <v>0</v>
      </c>
      <c r="S36" s="26">
        <v>0</v>
      </c>
      <c r="T36" s="22">
        <v>0</v>
      </c>
      <c r="U36" s="27">
        <v>0</v>
      </c>
      <c r="V36" s="28">
        <v>658</v>
      </c>
      <c r="W36" s="29">
        <v>100</v>
      </c>
    </row>
    <row r="37" spans="1:23" s="19" customFormat="1" ht="15" customHeight="1" x14ac:dyDescent="0.2">
      <c r="A37" s="18" t="s">
        <v>15</v>
      </c>
      <c r="B37" s="65" t="s">
        <v>47</v>
      </c>
      <c r="C37" s="54">
        <f t="shared" si="0"/>
        <v>12</v>
      </c>
      <c r="D37" s="55">
        <v>0</v>
      </c>
      <c r="E37" s="56">
        <v>0</v>
      </c>
      <c r="F37" s="57">
        <v>0</v>
      </c>
      <c r="G37" s="56">
        <v>0</v>
      </c>
      <c r="H37" s="57">
        <v>0</v>
      </c>
      <c r="I37" s="56">
        <v>0</v>
      </c>
      <c r="J37" s="57">
        <v>1</v>
      </c>
      <c r="K37" s="56">
        <v>8.3330000000000002</v>
      </c>
      <c r="L37" s="57">
        <v>10</v>
      </c>
      <c r="M37" s="56">
        <v>83.332999999999998</v>
      </c>
      <c r="N37" s="58">
        <v>0</v>
      </c>
      <c r="O37" s="56">
        <v>0</v>
      </c>
      <c r="P37" s="66">
        <v>1</v>
      </c>
      <c r="Q37" s="60">
        <v>8.3332999999999995</v>
      </c>
      <c r="R37" s="67">
        <v>1</v>
      </c>
      <c r="S37" s="60">
        <v>8.3332999999999995</v>
      </c>
      <c r="T37" s="55">
        <v>0</v>
      </c>
      <c r="U37" s="62">
        <v>0</v>
      </c>
      <c r="V37" s="63">
        <v>483</v>
      </c>
      <c r="W37" s="64">
        <v>100</v>
      </c>
    </row>
    <row r="38" spans="1:23" s="19" customFormat="1" ht="15" customHeight="1" x14ac:dyDescent="0.2">
      <c r="A38" s="18" t="s">
        <v>15</v>
      </c>
      <c r="B38" s="20" t="s">
        <v>48</v>
      </c>
      <c r="C38" s="21">
        <f t="shared" si="0"/>
        <v>10</v>
      </c>
      <c r="D38" s="22">
        <v>0</v>
      </c>
      <c r="E38" s="23">
        <v>0</v>
      </c>
      <c r="F38" s="24">
        <v>0</v>
      </c>
      <c r="G38" s="23">
        <v>0</v>
      </c>
      <c r="H38" s="24">
        <v>4</v>
      </c>
      <c r="I38" s="23">
        <v>40</v>
      </c>
      <c r="J38" s="24">
        <v>5</v>
      </c>
      <c r="K38" s="23">
        <v>50</v>
      </c>
      <c r="L38" s="24">
        <v>1</v>
      </c>
      <c r="M38" s="23">
        <v>10</v>
      </c>
      <c r="N38" s="24">
        <v>0</v>
      </c>
      <c r="O38" s="23">
        <v>0</v>
      </c>
      <c r="P38" s="25">
        <v>0</v>
      </c>
      <c r="Q38" s="26">
        <v>0</v>
      </c>
      <c r="R38" s="31">
        <v>0</v>
      </c>
      <c r="S38" s="26">
        <v>0</v>
      </c>
      <c r="T38" s="22">
        <v>0</v>
      </c>
      <c r="U38" s="27">
        <v>0</v>
      </c>
      <c r="V38" s="28">
        <v>2577</v>
      </c>
      <c r="W38" s="29">
        <v>100</v>
      </c>
    </row>
    <row r="39" spans="1:23" s="19" customFormat="1" ht="15" customHeight="1" x14ac:dyDescent="0.2">
      <c r="A39" s="18" t="s">
        <v>15</v>
      </c>
      <c r="B39" s="65" t="s">
        <v>49</v>
      </c>
      <c r="C39" s="54">
        <f t="shared" si="0"/>
        <v>4</v>
      </c>
      <c r="D39" s="67">
        <v>3</v>
      </c>
      <c r="E39" s="56">
        <v>75</v>
      </c>
      <c r="F39" s="57">
        <v>0</v>
      </c>
      <c r="G39" s="56">
        <v>0</v>
      </c>
      <c r="H39" s="58">
        <v>0</v>
      </c>
      <c r="I39" s="56">
        <v>0</v>
      </c>
      <c r="J39" s="57">
        <v>0</v>
      </c>
      <c r="K39" s="56">
        <v>0</v>
      </c>
      <c r="L39" s="58">
        <v>1</v>
      </c>
      <c r="M39" s="56">
        <v>25</v>
      </c>
      <c r="N39" s="57">
        <v>0</v>
      </c>
      <c r="O39" s="56">
        <v>0</v>
      </c>
      <c r="P39" s="66">
        <v>0</v>
      </c>
      <c r="Q39" s="60">
        <v>0</v>
      </c>
      <c r="R39" s="55">
        <v>0</v>
      </c>
      <c r="S39" s="60">
        <v>0</v>
      </c>
      <c r="T39" s="55">
        <v>2</v>
      </c>
      <c r="U39" s="62">
        <v>50</v>
      </c>
      <c r="V39" s="63">
        <v>880</v>
      </c>
      <c r="W39" s="64">
        <v>100</v>
      </c>
    </row>
    <row r="40" spans="1:23" s="19" customFormat="1" ht="15" customHeight="1" x14ac:dyDescent="0.2">
      <c r="A40" s="18" t="s">
        <v>15</v>
      </c>
      <c r="B40" s="20" t="s">
        <v>51</v>
      </c>
      <c r="C40" s="33">
        <f t="shared" si="0"/>
        <v>40</v>
      </c>
      <c r="D40" s="22">
        <v>0</v>
      </c>
      <c r="E40" s="23">
        <v>0</v>
      </c>
      <c r="F40" s="24">
        <v>0</v>
      </c>
      <c r="G40" s="23">
        <v>0</v>
      </c>
      <c r="H40" s="24">
        <v>5</v>
      </c>
      <c r="I40" s="23">
        <v>12.5</v>
      </c>
      <c r="J40" s="30">
        <v>27</v>
      </c>
      <c r="K40" s="23">
        <v>67.5</v>
      </c>
      <c r="L40" s="30">
        <v>7</v>
      </c>
      <c r="M40" s="23">
        <v>17.5</v>
      </c>
      <c r="N40" s="24">
        <v>0</v>
      </c>
      <c r="O40" s="23">
        <v>0</v>
      </c>
      <c r="P40" s="25">
        <v>1</v>
      </c>
      <c r="Q40" s="26">
        <v>2.5</v>
      </c>
      <c r="R40" s="31">
        <v>1</v>
      </c>
      <c r="S40" s="26">
        <v>2.5</v>
      </c>
      <c r="T40" s="22">
        <v>1</v>
      </c>
      <c r="U40" s="27">
        <v>2.5</v>
      </c>
      <c r="V40" s="28">
        <v>4916</v>
      </c>
      <c r="W40" s="29">
        <v>100</v>
      </c>
    </row>
    <row r="41" spans="1:23" s="19" customFormat="1" ht="15" customHeight="1" x14ac:dyDescent="0.2">
      <c r="A41" s="18" t="s">
        <v>15</v>
      </c>
      <c r="B41" s="65" t="s">
        <v>44</v>
      </c>
      <c r="C41" s="54">
        <f t="shared" si="0"/>
        <v>7</v>
      </c>
      <c r="D41" s="67">
        <v>0</v>
      </c>
      <c r="E41" s="56">
        <v>0</v>
      </c>
      <c r="F41" s="57">
        <v>0</v>
      </c>
      <c r="G41" s="56">
        <v>0</v>
      </c>
      <c r="H41" s="57">
        <v>0</v>
      </c>
      <c r="I41" s="56">
        <v>0</v>
      </c>
      <c r="J41" s="57">
        <v>7</v>
      </c>
      <c r="K41" s="56">
        <v>100</v>
      </c>
      <c r="L41" s="58">
        <v>0</v>
      </c>
      <c r="M41" s="56">
        <v>0</v>
      </c>
      <c r="N41" s="58">
        <v>0</v>
      </c>
      <c r="O41" s="56">
        <v>0</v>
      </c>
      <c r="P41" s="59">
        <v>0</v>
      </c>
      <c r="Q41" s="60">
        <v>0</v>
      </c>
      <c r="R41" s="55">
        <v>0</v>
      </c>
      <c r="S41" s="60">
        <v>0</v>
      </c>
      <c r="T41" s="67">
        <v>0</v>
      </c>
      <c r="U41" s="62">
        <v>0</v>
      </c>
      <c r="V41" s="63">
        <v>2618</v>
      </c>
      <c r="W41" s="64">
        <v>100</v>
      </c>
    </row>
    <row r="42" spans="1:23" s="19" customFormat="1" ht="15" customHeight="1" x14ac:dyDescent="0.2">
      <c r="A42" s="18" t="s">
        <v>15</v>
      </c>
      <c r="B42" s="20" t="s">
        <v>45</v>
      </c>
      <c r="C42" s="33">
        <f t="shared" si="0"/>
        <v>18</v>
      </c>
      <c r="D42" s="22">
        <v>1</v>
      </c>
      <c r="E42" s="23">
        <v>5.5556000000000001</v>
      </c>
      <c r="F42" s="24">
        <v>0</v>
      </c>
      <c r="G42" s="23">
        <v>0</v>
      </c>
      <c r="H42" s="24">
        <v>3</v>
      </c>
      <c r="I42" s="23">
        <v>16.667000000000002</v>
      </c>
      <c r="J42" s="30">
        <v>0</v>
      </c>
      <c r="K42" s="23">
        <v>0</v>
      </c>
      <c r="L42" s="30">
        <v>14</v>
      </c>
      <c r="M42" s="23">
        <v>77.778000000000006</v>
      </c>
      <c r="N42" s="30">
        <v>0</v>
      </c>
      <c r="O42" s="23">
        <v>0</v>
      </c>
      <c r="P42" s="25">
        <v>0</v>
      </c>
      <c r="Q42" s="26">
        <v>0</v>
      </c>
      <c r="R42" s="31">
        <v>1</v>
      </c>
      <c r="S42" s="26">
        <v>5.5556000000000001</v>
      </c>
      <c r="T42" s="22">
        <v>0</v>
      </c>
      <c r="U42" s="27">
        <v>0</v>
      </c>
      <c r="V42" s="28">
        <v>481</v>
      </c>
      <c r="W42" s="29">
        <v>100</v>
      </c>
    </row>
    <row r="43" spans="1:23" s="19" customFormat="1" ht="15" customHeight="1" x14ac:dyDescent="0.2">
      <c r="A43" s="18" t="s">
        <v>15</v>
      </c>
      <c r="B43" s="65" t="s">
        <v>52</v>
      </c>
      <c r="C43" s="54">
        <f t="shared" si="0"/>
        <v>72</v>
      </c>
      <c r="D43" s="55">
        <v>0</v>
      </c>
      <c r="E43" s="56">
        <v>0</v>
      </c>
      <c r="F43" s="57">
        <v>0</v>
      </c>
      <c r="G43" s="56">
        <v>0</v>
      </c>
      <c r="H43" s="58">
        <v>9</v>
      </c>
      <c r="I43" s="56">
        <v>12.5</v>
      </c>
      <c r="J43" s="57">
        <v>27</v>
      </c>
      <c r="K43" s="56">
        <v>37.5</v>
      </c>
      <c r="L43" s="57">
        <v>29</v>
      </c>
      <c r="M43" s="56">
        <v>40.277999999999999</v>
      </c>
      <c r="N43" s="57">
        <v>0</v>
      </c>
      <c r="O43" s="56">
        <v>0</v>
      </c>
      <c r="P43" s="59">
        <v>7</v>
      </c>
      <c r="Q43" s="60">
        <v>9.7222000000000008</v>
      </c>
      <c r="R43" s="67">
        <v>2</v>
      </c>
      <c r="S43" s="60">
        <v>2.7778</v>
      </c>
      <c r="T43" s="67">
        <v>0</v>
      </c>
      <c r="U43" s="62">
        <v>0</v>
      </c>
      <c r="V43" s="63">
        <v>3631</v>
      </c>
      <c r="W43" s="64">
        <v>100</v>
      </c>
    </row>
    <row r="44" spans="1:23" s="19" customFormat="1" ht="15" customHeight="1" x14ac:dyDescent="0.2">
      <c r="A44" s="18" t="s">
        <v>15</v>
      </c>
      <c r="B44" s="20" t="s">
        <v>53</v>
      </c>
      <c r="C44" s="21">
        <f t="shared" si="0"/>
        <v>96</v>
      </c>
      <c r="D44" s="22">
        <v>7</v>
      </c>
      <c r="E44" s="23">
        <v>7.2916999999999996</v>
      </c>
      <c r="F44" s="30">
        <v>0</v>
      </c>
      <c r="G44" s="23">
        <v>0</v>
      </c>
      <c r="H44" s="24">
        <v>11</v>
      </c>
      <c r="I44" s="23">
        <v>11.458</v>
      </c>
      <c r="J44" s="24">
        <v>27</v>
      </c>
      <c r="K44" s="23">
        <v>28.125</v>
      </c>
      <c r="L44" s="24">
        <v>50</v>
      </c>
      <c r="M44" s="23">
        <v>52.082999999999998</v>
      </c>
      <c r="N44" s="30">
        <v>0</v>
      </c>
      <c r="O44" s="23">
        <v>0</v>
      </c>
      <c r="P44" s="32">
        <v>1</v>
      </c>
      <c r="Q44" s="26">
        <v>1.0417000000000001</v>
      </c>
      <c r="R44" s="31">
        <v>2</v>
      </c>
      <c r="S44" s="26">
        <v>2.0832999999999999</v>
      </c>
      <c r="T44" s="31">
        <v>8</v>
      </c>
      <c r="U44" s="27">
        <v>8.3332999999999995</v>
      </c>
      <c r="V44" s="28">
        <v>1815</v>
      </c>
      <c r="W44" s="29">
        <v>100</v>
      </c>
    </row>
    <row r="45" spans="1:23" s="19" customFormat="1" ht="15" customHeight="1" x14ac:dyDescent="0.2">
      <c r="A45" s="18" t="s">
        <v>15</v>
      </c>
      <c r="B45" s="65" t="s">
        <v>54</v>
      </c>
      <c r="C45" s="54">
        <f t="shared" si="0"/>
        <v>14</v>
      </c>
      <c r="D45" s="67">
        <v>0</v>
      </c>
      <c r="E45" s="56">
        <v>0</v>
      </c>
      <c r="F45" s="57">
        <v>0</v>
      </c>
      <c r="G45" s="56">
        <v>0</v>
      </c>
      <c r="H45" s="58">
        <v>1</v>
      </c>
      <c r="I45" s="56">
        <v>7.1429999999999998</v>
      </c>
      <c r="J45" s="57">
        <v>0</v>
      </c>
      <c r="K45" s="56">
        <v>0</v>
      </c>
      <c r="L45" s="58">
        <v>12</v>
      </c>
      <c r="M45" s="56">
        <v>85.713999999999999</v>
      </c>
      <c r="N45" s="57">
        <v>0</v>
      </c>
      <c r="O45" s="56">
        <v>0</v>
      </c>
      <c r="P45" s="59">
        <v>1</v>
      </c>
      <c r="Q45" s="60">
        <v>7.1429</v>
      </c>
      <c r="R45" s="55">
        <v>0</v>
      </c>
      <c r="S45" s="60">
        <v>0</v>
      </c>
      <c r="T45" s="67">
        <v>1</v>
      </c>
      <c r="U45" s="62">
        <v>7.1429</v>
      </c>
      <c r="V45" s="63">
        <v>1283</v>
      </c>
      <c r="W45" s="64">
        <v>100</v>
      </c>
    </row>
    <row r="46" spans="1:23" s="19" customFormat="1" ht="15" customHeight="1" x14ac:dyDescent="0.2">
      <c r="A46" s="18" t="s">
        <v>15</v>
      </c>
      <c r="B46" s="20" t="s">
        <v>55</v>
      </c>
      <c r="C46" s="21">
        <f t="shared" si="0"/>
        <v>385</v>
      </c>
      <c r="D46" s="22">
        <v>0</v>
      </c>
      <c r="E46" s="23">
        <v>0</v>
      </c>
      <c r="F46" s="24">
        <v>0</v>
      </c>
      <c r="G46" s="23">
        <v>0</v>
      </c>
      <c r="H46" s="24">
        <v>77</v>
      </c>
      <c r="I46" s="23">
        <v>20</v>
      </c>
      <c r="J46" s="24">
        <v>178</v>
      </c>
      <c r="K46" s="23">
        <v>46.234000000000002</v>
      </c>
      <c r="L46" s="30">
        <v>98</v>
      </c>
      <c r="M46" s="23">
        <v>25.454999999999998</v>
      </c>
      <c r="N46" s="30">
        <v>0</v>
      </c>
      <c r="O46" s="23">
        <v>0</v>
      </c>
      <c r="P46" s="32">
        <v>32</v>
      </c>
      <c r="Q46" s="26">
        <v>8.3117000000000001</v>
      </c>
      <c r="R46" s="22">
        <v>4</v>
      </c>
      <c r="S46" s="26">
        <v>1.0389999999999999</v>
      </c>
      <c r="T46" s="22">
        <v>35</v>
      </c>
      <c r="U46" s="27">
        <v>9.0908999999999995</v>
      </c>
      <c r="V46" s="28">
        <v>3027</v>
      </c>
      <c r="W46" s="29">
        <v>92.798000000000002</v>
      </c>
    </row>
    <row r="47" spans="1:23" s="19" customFormat="1" ht="15" customHeight="1" x14ac:dyDescent="0.2">
      <c r="A47" s="18" t="s">
        <v>15</v>
      </c>
      <c r="B47" s="65" t="s">
        <v>56</v>
      </c>
      <c r="C47" s="68">
        <f t="shared" si="0"/>
        <v>1</v>
      </c>
      <c r="D47" s="55">
        <v>0</v>
      </c>
      <c r="E47" s="56">
        <v>0</v>
      </c>
      <c r="F47" s="58">
        <v>0</v>
      </c>
      <c r="G47" s="56">
        <v>0</v>
      </c>
      <c r="H47" s="58">
        <v>1</v>
      </c>
      <c r="I47" s="56">
        <v>100</v>
      </c>
      <c r="J47" s="58">
        <v>0</v>
      </c>
      <c r="K47" s="56">
        <v>0</v>
      </c>
      <c r="L47" s="58">
        <v>0</v>
      </c>
      <c r="M47" s="56">
        <v>0</v>
      </c>
      <c r="N47" s="57">
        <v>0</v>
      </c>
      <c r="O47" s="56">
        <v>0</v>
      </c>
      <c r="P47" s="59">
        <v>0</v>
      </c>
      <c r="Q47" s="60">
        <v>0</v>
      </c>
      <c r="R47" s="67">
        <v>0</v>
      </c>
      <c r="S47" s="60">
        <v>0</v>
      </c>
      <c r="T47" s="55">
        <v>0</v>
      </c>
      <c r="U47" s="62">
        <v>0</v>
      </c>
      <c r="V47" s="63">
        <v>308</v>
      </c>
      <c r="W47" s="64">
        <v>100</v>
      </c>
    </row>
    <row r="48" spans="1:23" s="19" customFormat="1" ht="15" customHeight="1" x14ac:dyDescent="0.2">
      <c r="A48" s="18" t="s">
        <v>15</v>
      </c>
      <c r="B48" s="20" t="s">
        <v>57</v>
      </c>
      <c r="C48" s="21">
        <f t="shared" si="0"/>
        <v>41</v>
      </c>
      <c r="D48" s="31">
        <v>0</v>
      </c>
      <c r="E48" s="23">
        <v>0</v>
      </c>
      <c r="F48" s="24">
        <v>0</v>
      </c>
      <c r="G48" s="23">
        <v>0</v>
      </c>
      <c r="H48" s="30">
        <v>0</v>
      </c>
      <c r="I48" s="23">
        <v>0</v>
      </c>
      <c r="J48" s="24">
        <v>25</v>
      </c>
      <c r="K48" s="23">
        <v>60.975999999999999</v>
      </c>
      <c r="L48" s="24">
        <v>14</v>
      </c>
      <c r="M48" s="23">
        <v>34.146000000000001</v>
      </c>
      <c r="N48" s="30">
        <v>0</v>
      </c>
      <c r="O48" s="23">
        <v>0</v>
      </c>
      <c r="P48" s="32">
        <v>2</v>
      </c>
      <c r="Q48" s="26">
        <v>4.8780000000000001</v>
      </c>
      <c r="R48" s="31">
        <v>0</v>
      </c>
      <c r="S48" s="26">
        <v>0</v>
      </c>
      <c r="T48" s="31">
        <v>0</v>
      </c>
      <c r="U48" s="27">
        <v>0</v>
      </c>
      <c r="V48" s="28">
        <v>1236</v>
      </c>
      <c r="W48" s="29">
        <v>100</v>
      </c>
    </row>
    <row r="49" spans="1:25" s="19" customFormat="1" ht="15" customHeight="1" x14ac:dyDescent="0.2">
      <c r="A49" s="18" t="s">
        <v>15</v>
      </c>
      <c r="B49" s="65" t="s">
        <v>58</v>
      </c>
      <c r="C49" s="68">
        <f t="shared" si="0"/>
        <v>13</v>
      </c>
      <c r="D49" s="55">
        <v>7</v>
      </c>
      <c r="E49" s="56">
        <v>53.846200000000003</v>
      </c>
      <c r="F49" s="57">
        <v>0</v>
      </c>
      <c r="G49" s="56">
        <v>0</v>
      </c>
      <c r="H49" s="57">
        <v>0</v>
      </c>
      <c r="I49" s="56">
        <v>0</v>
      </c>
      <c r="J49" s="57">
        <v>0</v>
      </c>
      <c r="K49" s="56">
        <v>0</v>
      </c>
      <c r="L49" s="58">
        <v>6</v>
      </c>
      <c r="M49" s="56">
        <v>46.154000000000003</v>
      </c>
      <c r="N49" s="58">
        <v>0</v>
      </c>
      <c r="O49" s="56">
        <v>0</v>
      </c>
      <c r="P49" s="59">
        <v>0</v>
      </c>
      <c r="Q49" s="60">
        <v>0</v>
      </c>
      <c r="R49" s="67">
        <v>0</v>
      </c>
      <c r="S49" s="60">
        <v>0</v>
      </c>
      <c r="T49" s="67">
        <v>0</v>
      </c>
      <c r="U49" s="62">
        <v>0</v>
      </c>
      <c r="V49" s="63">
        <v>688</v>
      </c>
      <c r="W49" s="64">
        <v>100</v>
      </c>
    </row>
    <row r="50" spans="1:25" s="19" customFormat="1" ht="15" customHeight="1" x14ac:dyDescent="0.2">
      <c r="A50" s="18" t="s">
        <v>15</v>
      </c>
      <c r="B50" s="20" t="s">
        <v>59</v>
      </c>
      <c r="C50" s="21">
        <f t="shared" si="0"/>
        <v>23</v>
      </c>
      <c r="D50" s="22">
        <v>0</v>
      </c>
      <c r="E50" s="23">
        <v>0</v>
      </c>
      <c r="F50" s="24">
        <v>0</v>
      </c>
      <c r="G50" s="23">
        <v>0</v>
      </c>
      <c r="H50" s="30">
        <v>0</v>
      </c>
      <c r="I50" s="23">
        <v>0</v>
      </c>
      <c r="J50" s="24">
        <v>11</v>
      </c>
      <c r="K50" s="23">
        <v>47.826000000000001</v>
      </c>
      <c r="L50" s="24">
        <v>12</v>
      </c>
      <c r="M50" s="23">
        <v>52.173999999999999</v>
      </c>
      <c r="N50" s="30">
        <v>0</v>
      </c>
      <c r="O50" s="23">
        <v>0</v>
      </c>
      <c r="P50" s="32">
        <v>0</v>
      </c>
      <c r="Q50" s="26">
        <v>0</v>
      </c>
      <c r="R50" s="22">
        <v>0</v>
      </c>
      <c r="S50" s="26">
        <v>0</v>
      </c>
      <c r="T50" s="22">
        <v>0</v>
      </c>
      <c r="U50" s="27">
        <v>0</v>
      </c>
      <c r="V50" s="28">
        <v>1818</v>
      </c>
      <c r="W50" s="29">
        <v>100</v>
      </c>
    </row>
    <row r="51" spans="1:25" s="19" customFormat="1" ht="15" customHeight="1" x14ac:dyDescent="0.2">
      <c r="A51" s="18" t="s">
        <v>15</v>
      </c>
      <c r="B51" s="65" t="s">
        <v>60</v>
      </c>
      <c r="C51" s="54">
        <f t="shared" si="0"/>
        <v>75</v>
      </c>
      <c r="D51" s="55">
        <v>1</v>
      </c>
      <c r="E51" s="56">
        <v>1.3332999999999999</v>
      </c>
      <c r="F51" s="58">
        <v>1</v>
      </c>
      <c r="G51" s="56">
        <v>1.3332999999999999</v>
      </c>
      <c r="H51" s="57">
        <v>40</v>
      </c>
      <c r="I51" s="56">
        <v>53.332999999999998</v>
      </c>
      <c r="J51" s="57">
        <v>23</v>
      </c>
      <c r="K51" s="56">
        <v>30.667000000000002</v>
      </c>
      <c r="L51" s="57">
        <v>7</v>
      </c>
      <c r="M51" s="56">
        <v>9.3330000000000002</v>
      </c>
      <c r="N51" s="58">
        <v>0</v>
      </c>
      <c r="O51" s="56">
        <v>0</v>
      </c>
      <c r="P51" s="59">
        <v>3</v>
      </c>
      <c r="Q51" s="60">
        <v>4</v>
      </c>
      <c r="R51" s="55">
        <v>1</v>
      </c>
      <c r="S51" s="60">
        <v>1.3332999999999999</v>
      </c>
      <c r="T51" s="55">
        <v>2</v>
      </c>
      <c r="U51" s="62">
        <v>2.6667000000000001</v>
      </c>
      <c r="V51" s="63">
        <v>8616</v>
      </c>
      <c r="W51" s="64">
        <v>100</v>
      </c>
    </row>
    <row r="52" spans="1:25" s="19" customFormat="1" ht="15" customHeight="1" x14ac:dyDescent="0.2">
      <c r="A52" s="18" t="s">
        <v>15</v>
      </c>
      <c r="B52" s="20" t="s">
        <v>61</v>
      </c>
      <c r="C52" s="21">
        <f t="shared" si="0"/>
        <v>26</v>
      </c>
      <c r="D52" s="31">
        <v>0</v>
      </c>
      <c r="E52" s="23">
        <v>0</v>
      </c>
      <c r="F52" s="24">
        <v>0</v>
      </c>
      <c r="G52" s="23">
        <v>0</v>
      </c>
      <c r="H52" s="30">
        <v>8</v>
      </c>
      <c r="I52" s="23">
        <v>30.768999999999998</v>
      </c>
      <c r="J52" s="30">
        <v>4</v>
      </c>
      <c r="K52" s="23">
        <v>15.385</v>
      </c>
      <c r="L52" s="24">
        <v>11</v>
      </c>
      <c r="M52" s="23">
        <v>42.308</v>
      </c>
      <c r="N52" s="30">
        <v>0</v>
      </c>
      <c r="O52" s="23">
        <v>0</v>
      </c>
      <c r="P52" s="25">
        <v>3</v>
      </c>
      <c r="Q52" s="26">
        <v>11.538500000000001</v>
      </c>
      <c r="R52" s="22">
        <v>0</v>
      </c>
      <c r="S52" s="26">
        <v>0</v>
      </c>
      <c r="T52" s="22">
        <v>1</v>
      </c>
      <c r="U52" s="27">
        <v>3.8462000000000001</v>
      </c>
      <c r="V52" s="28">
        <v>1009</v>
      </c>
      <c r="W52" s="29">
        <v>100</v>
      </c>
    </row>
    <row r="53" spans="1:25" s="19" customFormat="1" ht="15" customHeight="1" x14ac:dyDescent="0.2">
      <c r="A53" s="18" t="s">
        <v>15</v>
      </c>
      <c r="B53" s="65" t="s">
        <v>62</v>
      </c>
      <c r="C53" s="68">
        <f t="shared" si="0"/>
        <v>18</v>
      </c>
      <c r="D53" s="67">
        <v>0</v>
      </c>
      <c r="E53" s="56">
        <v>0</v>
      </c>
      <c r="F53" s="57">
        <v>1</v>
      </c>
      <c r="G53" s="56">
        <v>5.5556000000000001</v>
      </c>
      <c r="H53" s="58">
        <v>0</v>
      </c>
      <c r="I53" s="56">
        <v>0</v>
      </c>
      <c r="J53" s="57">
        <v>1</v>
      </c>
      <c r="K53" s="56">
        <v>5.556</v>
      </c>
      <c r="L53" s="58">
        <v>15</v>
      </c>
      <c r="M53" s="56">
        <v>83.332999999999998</v>
      </c>
      <c r="N53" s="58">
        <v>0</v>
      </c>
      <c r="O53" s="56">
        <v>0</v>
      </c>
      <c r="P53" s="59">
        <v>1</v>
      </c>
      <c r="Q53" s="60">
        <v>5.5556000000000001</v>
      </c>
      <c r="R53" s="67">
        <v>3</v>
      </c>
      <c r="S53" s="60">
        <v>16.666699999999999</v>
      </c>
      <c r="T53" s="55">
        <v>0</v>
      </c>
      <c r="U53" s="62">
        <v>0</v>
      </c>
      <c r="V53" s="63">
        <v>306</v>
      </c>
      <c r="W53" s="64">
        <v>100</v>
      </c>
    </row>
    <row r="54" spans="1:25" s="19" customFormat="1" ht="15" customHeight="1" x14ac:dyDescent="0.2">
      <c r="A54" s="18" t="s">
        <v>15</v>
      </c>
      <c r="B54" s="20" t="s">
        <v>63</v>
      </c>
      <c r="C54" s="21">
        <f t="shared" si="0"/>
        <v>10</v>
      </c>
      <c r="D54" s="31">
        <v>0</v>
      </c>
      <c r="E54" s="23">
        <v>0</v>
      </c>
      <c r="F54" s="24">
        <v>0</v>
      </c>
      <c r="G54" s="34">
        <v>0</v>
      </c>
      <c r="H54" s="30">
        <v>0</v>
      </c>
      <c r="I54" s="34">
        <v>0</v>
      </c>
      <c r="J54" s="24">
        <v>3</v>
      </c>
      <c r="K54" s="23">
        <v>30</v>
      </c>
      <c r="L54" s="24">
        <v>7</v>
      </c>
      <c r="M54" s="23">
        <v>70</v>
      </c>
      <c r="N54" s="24">
        <v>0</v>
      </c>
      <c r="O54" s="23">
        <v>0</v>
      </c>
      <c r="P54" s="32">
        <v>0</v>
      </c>
      <c r="Q54" s="26">
        <v>0</v>
      </c>
      <c r="R54" s="22">
        <v>1</v>
      </c>
      <c r="S54" s="26">
        <v>10</v>
      </c>
      <c r="T54" s="31">
        <v>0</v>
      </c>
      <c r="U54" s="27">
        <v>0</v>
      </c>
      <c r="V54" s="28">
        <v>1971</v>
      </c>
      <c r="W54" s="29">
        <v>100</v>
      </c>
    </row>
    <row r="55" spans="1:25" s="19" customFormat="1" ht="15" customHeight="1" x14ac:dyDescent="0.2">
      <c r="A55" s="18" t="s">
        <v>15</v>
      </c>
      <c r="B55" s="65" t="s">
        <v>64</v>
      </c>
      <c r="C55" s="54">
        <f t="shared" si="0"/>
        <v>254</v>
      </c>
      <c r="D55" s="55">
        <v>1</v>
      </c>
      <c r="E55" s="56">
        <v>0.39369999999999999</v>
      </c>
      <c r="F55" s="57">
        <v>1</v>
      </c>
      <c r="G55" s="56">
        <v>0.39369999999999999</v>
      </c>
      <c r="H55" s="58">
        <v>106</v>
      </c>
      <c r="I55" s="56">
        <v>41.731999999999999</v>
      </c>
      <c r="J55" s="58">
        <v>3</v>
      </c>
      <c r="K55" s="56">
        <v>1.181</v>
      </c>
      <c r="L55" s="57">
        <v>130</v>
      </c>
      <c r="M55" s="56">
        <v>51.180999999999997</v>
      </c>
      <c r="N55" s="57">
        <v>1</v>
      </c>
      <c r="O55" s="56">
        <v>0.39369999999999999</v>
      </c>
      <c r="P55" s="66">
        <v>12</v>
      </c>
      <c r="Q55" s="60">
        <v>4.7244000000000002</v>
      </c>
      <c r="R55" s="55">
        <v>4</v>
      </c>
      <c r="S55" s="60">
        <v>1.5748</v>
      </c>
      <c r="T55" s="67">
        <v>21</v>
      </c>
      <c r="U55" s="62">
        <v>8.2676999999999996</v>
      </c>
      <c r="V55" s="63">
        <v>2305</v>
      </c>
      <c r="W55" s="64">
        <v>100</v>
      </c>
    </row>
    <row r="56" spans="1:25" s="19" customFormat="1" ht="15" customHeight="1" x14ac:dyDescent="0.2">
      <c r="A56" s="18" t="s">
        <v>15</v>
      </c>
      <c r="B56" s="20" t="s">
        <v>65</v>
      </c>
      <c r="C56" s="21">
        <f t="shared" si="0"/>
        <v>27</v>
      </c>
      <c r="D56" s="22">
        <v>0</v>
      </c>
      <c r="E56" s="23">
        <v>0</v>
      </c>
      <c r="F56" s="24">
        <v>0</v>
      </c>
      <c r="G56" s="23">
        <v>0</v>
      </c>
      <c r="H56" s="24">
        <v>0</v>
      </c>
      <c r="I56" s="23">
        <v>0</v>
      </c>
      <c r="J56" s="30">
        <v>1</v>
      </c>
      <c r="K56" s="23">
        <v>3.7040000000000002</v>
      </c>
      <c r="L56" s="24">
        <v>26</v>
      </c>
      <c r="M56" s="23">
        <v>96.296000000000006</v>
      </c>
      <c r="N56" s="30">
        <v>0</v>
      </c>
      <c r="O56" s="23">
        <v>0</v>
      </c>
      <c r="P56" s="25">
        <v>0</v>
      </c>
      <c r="Q56" s="26">
        <v>0</v>
      </c>
      <c r="R56" s="31">
        <v>0</v>
      </c>
      <c r="S56" s="26">
        <v>0</v>
      </c>
      <c r="T56" s="31">
        <v>0</v>
      </c>
      <c r="U56" s="27">
        <v>0</v>
      </c>
      <c r="V56" s="28">
        <v>720</v>
      </c>
      <c r="W56" s="29">
        <v>100</v>
      </c>
    </row>
    <row r="57" spans="1:25" s="19" customFormat="1" ht="15" customHeight="1" x14ac:dyDescent="0.2">
      <c r="A57" s="18" t="s">
        <v>15</v>
      </c>
      <c r="B57" s="65" t="s">
        <v>66</v>
      </c>
      <c r="C57" s="54">
        <f t="shared" si="0"/>
        <v>219</v>
      </c>
      <c r="D57" s="55">
        <v>7</v>
      </c>
      <c r="E57" s="56">
        <v>3.1962999999999999</v>
      </c>
      <c r="F57" s="58">
        <v>0</v>
      </c>
      <c r="G57" s="56">
        <v>0</v>
      </c>
      <c r="H57" s="57">
        <v>13</v>
      </c>
      <c r="I57" s="56">
        <v>5.9359999999999999</v>
      </c>
      <c r="J57" s="57">
        <v>99</v>
      </c>
      <c r="K57" s="56">
        <v>45.204999999999998</v>
      </c>
      <c r="L57" s="57">
        <v>81</v>
      </c>
      <c r="M57" s="56">
        <v>36.985999999999997</v>
      </c>
      <c r="N57" s="57">
        <v>0</v>
      </c>
      <c r="O57" s="56">
        <v>0</v>
      </c>
      <c r="P57" s="66">
        <v>19</v>
      </c>
      <c r="Q57" s="60">
        <v>8.6758000000000006</v>
      </c>
      <c r="R57" s="67">
        <v>2</v>
      </c>
      <c r="S57" s="60">
        <v>0.91320000000000001</v>
      </c>
      <c r="T57" s="67">
        <v>8</v>
      </c>
      <c r="U57" s="62">
        <v>3.653</v>
      </c>
      <c r="V57" s="63">
        <v>2232</v>
      </c>
      <c r="W57" s="64">
        <v>100</v>
      </c>
    </row>
    <row r="58" spans="1:25" s="19" customFormat="1" ht="15" customHeight="1" thickBot="1" x14ac:dyDescent="0.25">
      <c r="A58" s="18" t="s">
        <v>15</v>
      </c>
      <c r="B58" s="35" t="s">
        <v>67</v>
      </c>
      <c r="C58" s="69">
        <f t="shared" si="0"/>
        <v>4</v>
      </c>
      <c r="D58" s="70">
        <v>0</v>
      </c>
      <c r="E58" s="37">
        <v>0</v>
      </c>
      <c r="F58" s="38">
        <v>0</v>
      </c>
      <c r="G58" s="37">
        <v>0</v>
      </c>
      <c r="H58" s="39">
        <v>0</v>
      </c>
      <c r="I58" s="37">
        <v>0</v>
      </c>
      <c r="J58" s="38">
        <v>1</v>
      </c>
      <c r="K58" s="37">
        <v>25</v>
      </c>
      <c r="L58" s="38">
        <v>3</v>
      </c>
      <c r="M58" s="37">
        <v>75</v>
      </c>
      <c r="N58" s="38">
        <v>0</v>
      </c>
      <c r="O58" s="37">
        <v>0</v>
      </c>
      <c r="P58" s="40">
        <v>0</v>
      </c>
      <c r="Q58" s="41">
        <v>0</v>
      </c>
      <c r="R58" s="36">
        <v>0</v>
      </c>
      <c r="S58" s="41">
        <v>0</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69</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female public school students ", A7, ", ",IF(ISTEXT(R7),LEFT(R7,3),TEXT(R7,"#,##0"))," (",TEXT(S7,"0.0"),"%) were students with disabilities served Section 504.")</f>
        <v>NOTE: Table reads (for US Totals):  Of all 2,962 female public school students not served under IDEA subjected to seclusion, 55 (1.9%) were students with disabilities served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female public school students ",(A7), ", ",TEXT(D7,"#,##0")," (",TEXT(E7,"0.0"),"%) were American Indian or Alaska Native.")</f>
        <v xml:space="preserve">            Table reads (for US Race/Ethnicity):  Of all 2,962 female public school students not served under IDEA subjected to seclusion, 233 (7.9%)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91" t="s">
        <v>74</v>
      </c>
      <c r="C63" s="91"/>
      <c r="D63" s="91"/>
      <c r="E63" s="91"/>
      <c r="F63" s="91"/>
      <c r="G63" s="91"/>
      <c r="H63" s="91"/>
      <c r="I63" s="91"/>
      <c r="J63" s="91"/>
      <c r="K63" s="91"/>
      <c r="L63" s="91"/>
      <c r="M63" s="91"/>
      <c r="N63" s="91"/>
      <c r="O63" s="91"/>
      <c r="P63" s="91"/>
      <c r="Q63" s="91"/>
      <c r="R63" s="91"/>
      <c r="S63" s="91"/>
      <c r="T63" s="91"/>
      <c r="U63" s="91"/>
      <c r="V63" s="91"/>
      <c r="W63" s="91"/>
    </row>
    <row r="64" spans="1:25" s="46" customFormat="1" ht="14.1" customHeight="1" x14ac:dyDescent="0.2">
      <c r="B64" s="91" t="s">
        <v>76</v>
      </c>
      <c r="C64" s="91"/>
      <c r="D64" s="91"/>
      <c r="E64" s="91"/>
      <c r="F64" s="91"/>
      <c r="G64" s="91"/>
      <c r="H64" s="91"/>
      <c r="I64" s="91"/>
      <c r="J64" s="91"/>
      <c r="K64" s="91"/>
      <c r="L64" s="91"/>
      <c r="M64" s="91"/>
      <c r="N64" s="91"/>
      <c r="O64" s="91"/>
      <c r="P64" s="91"/>
      <c r="Q64" s="91"/>
      <c r="R64" s="91"/>
      <c r="S64" s="91"/>
      <c r="T64" s="91"/>
      <c r="U64" s="91"/>
      <c r="V64" s="91"/>
      <c r="W64" s="91"/>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C4:C5"/>
    <mergeCell ref="D4:Q4"/>
    <mergeCell ref="R4:S5"/>
    <mergeCell ref="T4:U5"/>
    <mergeCell ref="V4:V5"/>
    <mergeCell ref="W4:W5"/>
    <mergeCell ref="D5:E5"/>
    <mergeCell ref="F5:G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Total</vt:lpstr>
      <vt:lpstr>Male</vt:lpstr>
      <vt:lpstr>Female</vt:lpstr>
      <vt:lpstr>IDEA Total</vt:lpstr>
      <vt:lpstr>IDEA Male</vt:lpstr>
      <vt:lpstr>IDEA Female</vt:lpstr>
      <vt:lpstr>Non-IDEA Total</vt:lpstr>
      <vt:lpstr>Non-IDEA Male</vt:lpstr>
      <vt:lpstr>Non-IDEA Female</vt:lpstr>
      <vt:lpstr>Female!Print_Area</vt:lpstr>
      <vt:lpstr>'IDEA Female'!Print_Area</vt:lpstr>
      <vt:lpstr>'IDEA Male'!Print_Area</vt:lpstr>
      <vt:lpstr>'IDEA Total'!Print_Area</vt:lpstr>
      <vt:lpstr>Male!Print_Area</vt:lpstr>
      <vt:lpstr>'Non-IDEA Female'!Print_Area</vt:lpstr>
      <vt:lpstr>'Non-IDEA Male'!Print_Area</vt:lpstr>
      <vt:lpstr>'Non-IDEA Total'!Print_Area</vt:lpstr>
      <vt:lpstr>Total!Print_Area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for Civil Rights</dc:creator>
  <cp:lastModifiedBy>Hector Tello</cp:lastModifiedBy>
  <cp:lastPrinted>2018-08-23T20:07:28Z</cp:lastPrinted>
  <dcterms:created xsi:type="dcterms:W3CDTF">2014-03-02T22:16:30Z</dcterms:created>
  <dcterms:modified xsi:type="dcterms:W3CDTF">2020-04-25T21:53:03Z</dcterms:modified>
</cp:coreProperties>
</file>