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33645" yWindow="-847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9" i="64" l="1"/>
  <c r="C69" i="64"/>
  <c r="B61" i="64" s="1"/>
  <c r="D65" i="64"/>
  <c r="C65" i="64"/>
  <c r="B2" i="64"/>
  <c r="D69" i="63"/>
  <c r="C69" i="63"/>
  <c r="B61" i="63" s="1"/>
  <c r="D65" i="63"/>
  <c r="C65" i="63"/>
  <c r="B2" i="63"/>
  <c r="D69" i="62"/>
  <c r="C69" i="62"/>
  <c r="B61" i="62" s="1"/>
  <c r="D65" i="62"/>
  <c r="C65" i="62"/>
  <c r="B2" i="62"/>
  <c r="H69" i="61" l="1"/>
  <c r="F69" i="61"/>
  <c r="D69" i="61"/>
  <c r="C69" i="61"/>
  <c r="B64" i="61" s="1"/>
  <c r="B65" i="61"/>
  <c r="B2" i="61"/>
  <c r="H69" i="60"/>
  <c r="F69" i="60"/>
  <c r="D69" i="60"/>
  <c r="C69" i="60"/>
  <c r="B65" i="60"/>
  <c r="B64" i="60"/>
  <c r="B2" i="60"/>
  <c r="H69" i="59"/>
  <c r="F69" i="59"/>
  <c r="D69" i="59"/>
  <c r="C69" i="59"/>
  <c r="B65" i="59"/>
  <c r="B64" i="59"/>
  <c r="B2" i="59"/>
  <c r="H69" i="58" l="1"/>
  <c r="F69" i="58"/>
  <c r="B64" i="58" s="1"/>
  <c r="D69" i="58"/>
  <c r="C69" i="58"/>
  <c r="A3" i="58"/>
  <c r="B65" i="58" s="1"/>
  <c r="B2" i="58"/>
  <c r="H69" i="57"/>
  <c r="F69" i="57"/>
  <c r="D69" i="57"/>
  <c r="C69" i="57"/>
  <c r="B64" i="57" s="1"/>
  <c r="A3" i="57"/>
  <c r="B65" i="57" s="1"/>
  <c r="B2" i="57"/>
  <c r="H69" i="56"/>
  <c r="F69" i="56"/>
  <c r="D69" i="56"/>
  <c r="C69" i="56"/>
  <c r="B64" i="56" s="1"/>
  <c r="A3" i="56"/>
  <c r="B65" i="56" s="1"/>
  <c r="B2" i="56"/>
</calcChain>
</file>

<file path=xl/sharedStrings.xml><?xml version="1.0" encoding="utf-8"?>
<sst xmlns="http://schemas.openxmlformats.org/spreadsheetml/2006/main" count="1287" uniqueCount="90">
  <si>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</si>
  <si>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</si>
  <si>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</si>
  <si>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</si>
  <si>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</si>
  <si>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</si>
  <si>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</si>
  <si>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</si>
  <si>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</si>
  <si>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</si>
  <si>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</si>
  <si>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</si>
  <si>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</si>
  <si>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</si>
  <si>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</si>
  <si>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</si>
  <si>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</si>
  <si>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School-related arrests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</si>
  <si>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</si>
  <si>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</si>
  <si>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</si>
  <si>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</si>
  <si>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</si>
  <si>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</si>
  <si>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</si>
  <si>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</si>
  <si>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</si>
  <si>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</si>
  <si>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</si>
  <si>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</si>
  <si>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</si>
  <si>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</si>
  <si>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</si>
  <si>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</si>
  <si>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</si>
  <si>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</si>
  <si>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</si>
  <si>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</si>
  <si>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</si>
  <si>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</si>
  <si>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</si>
  <si>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</si>
  <si>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</si>
  <si>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</si>
  <si>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</si>
  <si>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</si>
  <si>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</si>
  <si>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</si>
  <si>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</si>
  <si>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</si>
  <si>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</si>
  <si>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</si>
  <si>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</si>
  <si>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</si>
  <si>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</si>
  <si>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</si>
  <si>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</si>
  <si>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</si>
  <si>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</si>
  <si>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</si>
  <si>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</si>
  <si>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</si>
  <si>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</si>
  <si>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</si>
  <si>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</si>
  <si>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</si>
  <si>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</si>
  <si>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</si>
  <si>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</si>
  <si>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</si>
  <si>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</si>
  <si>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</si>
  <si>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Interpret data in this row with caution. Data are missing for more than 15 percent of schools.</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</si>
  <si>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</si>
  <si>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</si>
  <si>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</si>
  <si>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98.1% of responding schools.</t>
  </si>
  <si>
    <t>SOURCE: U.S. Department of Education, Office for Civil Rights, Civil Rights Data Collection, 2015-16, available at http://ocrdata.ed.gov.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</si>
  <si>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</si>
  <si>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</si>
  <si>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</si>
  <si>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</si>
  <si>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</si>
  <si>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</si>
  <si>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</si>
  <si>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r>
      <t>Number of Schools</t>
    </r>
    <r>
      <rPr>
        <b/>
        <sz val="10"/>
        <color theme="0"/>
        <rFont val="Arial"/>
        <family val="2"/>
      </rPr>
      <t>a</t>
    </r>
  </si>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</sst>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vertAlign val="superscript"/>
      <sz val="10"/>
      <name val="Arial"/>
      <family val="2"/>
    </font>
    <font>
      <b/>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14">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4"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5" fontId="13" fillId="3" borderId="0" xfId="35" applyNumberFormat="1" applyFont="1" applyFill="1" applyBorder="1" applyAlignment="1">
      <alignment horizontal="right"/>
    </xf>
    <xf numFmtId="165" fontId="13" fillId="3" borderId="0" xfId="35" applyNumberFormat="1" applyFont="1" applyFill="1" applyBorder="1"/>
    <xf numFmtId="165" fontId="13" fillId="0" borderId="0" xfId="35" applyNumberFormat="1" applyFont="1" applyFill="1" applyBorder="1"/>
    <xf numFmtId="1" fontId="12" fillId="0" borderId="2" xfId="34" applyNumberFormat="1" applyFont="1" applyFill="1" applyBorder="1" applyAlignment="1">
      <alignment wrapText="1"/>
    </xf>
    <xf numFmtId="165" fontId="13" fillId="0" borderId="2" xfId="35" applyNumberFormat="1" applyFont="1" applyFill="1" applyBorder="1"/>
    <xf numFmtId="37" fontId="13" fillId="0" borderId="0" xfId="33" applyNumberFormat="1" applyFont="1" applyFill="1" applyBorder="1"/>
    <xf numFmtId="164" fontId="6" fillId="0" borderId="0" xfId="35" applyNumberFormat="1" applyFont="1"/>
    <xf numFmtId="0" fontId="13" fillId="0" borderId="0" xfId="33" applyFont="1" applyFill="1" applyBorder="1" applyAlignment="1">
      <alignment vertical="center"/>
    </xf>
    <xf numFmtId="0" fontId="6" fillId="2" borderId="0" xfId="35" applyFont="1" applyFill="1" applyBorder="1" applyAlignment="1">
      <alignment horizontal="right"/>
    </xf>
    <xf numFmtId="1" fontId="12" fillId="0" borderId="21" xfId="34" applyNumberFormat="1" applyFont="1" applyFill="1" applyBorder="1" applyAlignment="1">
      <alignment horizontal="center" wrapText="1"/>
    </xf>
    <xf numFmtId="1" fontId="12" fillId="0" borderId="0" xfId="34" applyNumberFormat="1" applyFont="1" applyFill="1" applyBorder="1" applyAlignment="1">
      <alignment horizontal="center" wrapText="1"/>
    </xf>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2" fillId="0" borderId="29" xfId="34" applyNumberFormat="1" applyFont="1" applyFill="1" applyBorder="1" applyAlignment="1">
      <alignment horizontal="center" wrapText="1"/>
    </xf>
    <xf numFmtId="0" fontId="13" fillId="0" borderId="0" xfId="33" applyFont="1" applyFill="1" applyBorder="1" applyAlignment="1">
      <alignment vertical="center"/>
    </xf>
  </cellXfs>
  <cellStyles count="82">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40" builtinId="9" hidden="1"/>
    <cellStyle name="Followed Hyperlink" xfId="44" builtinId="9" hidden="1"/>
    <cellStyle name="Followed Hyperlink" xfId="46" builtinId="9" hidden="1"/>
    <cellStyle name="Followed Hyperlink" xfId="52" builtinId="9" hidden="1"/>
    <cellStyle name="Followed Hyperlink" xfId="54" builtinId="9" hidden="1"/>
    <cellStyle name="Followed Hyperlink" xfId="56" builtinId="9" hidden="1"/>
    <cellStyle name="Followed Hyperlink" xfId="62" builtinId="9" hidden="1"/>
    <cellStyle name="Followed Hyperlink" xfId="64" builtinId="9" hidden="1"/>
    <cellStyle name="Followed Hyperlink" xfId="68" builtinId="9" hidden="1"/>
    <cellStyle name="Followed Hyperlink" xfId="58" builtinId="9" hidden="1"/>
    <cellStyle name="Followed Hyperlink" xfId="50" builtinId="9" hidden="1"/>
    <cellStyle name="Followed Hyperlink" xfId="42" builtinId="9" hidden="1"/>
    <cellStyle name="Followed Hyperlink" xfId="22" builtinId="9" hidden="1"/>
    <cellStyle name="Followed Hyperlink" xfId="10" builtinId="9" hidden="1"/>
    <cellStyle name="Followed Hyperlink" xfId="12" builtinId="9" hidden="1"/>
    <cellStyle name="Followed Hyperlink" xfId="18" builtinId="9" hidden="1"/>
    <cellStyle name="Followed Hyperlink" xfId="16" builtinId="9" hidden="1"/>
    <cellStyle name="Followed Hyperlink" xfId="30" builtinId="9" hidden="1"/>
    <cellStyle name="Followed Hyperlink" xfId="66" builtinId="9" hidden="1"/>
    <cellStyle name="Followed Hyperlink" xfId="60" builtinId="9" hidden="1"/>
    <cellStyle name="Followed Hyperlink" xfId="48" builtinId="9" hidden="1"/>
    <cellStyle name="Followed Hyperlink" xfId="38" builtinId="9" hidden="1"/>
    <cellStyle name="Followed Hyperlink" xfId="74" builtinId="9" hidden="1"/>
    <cellStyle name="Followed Hyperlink" xfId="70" builtinId="9" hidden="1"/>
    <cellStyle name="Followed Hyperlink" xfId="26" builtinId="9" hidden="1"/>
    <cellStyle name="Followed Hyperlink" xfId="28" builtinId="9" hidden="1"/>
    <cellStyle name="Followed Hyperlink" xfId="32" builtinId="9" hidden="1"/>
    <cellStyle name="Followed Hyperlink" xfId="24" builtinId="9" hidden="1"/>
    <cellStyle name="Followed Hyperlink" xfId="80" builtinId="9" hidden="1"/>
    <cellStyle name="Followed Hyperlink" xfId="78" builtinId="9" hidden="1"/>
    <cellStyle name="Followed Hyperlink" xfId="76" builtinId="9" hidden="1"/>
    <cellStyle name="Followed Hyperlink" xfId="72" builtinId="9" hidden="1"/>
    <cellStyle name="Hyperlink" xfId="53" builtinId="8" hidden="1"/>
    <cellStyle name="Hyperlink" xfId="21" builtinId="8" hidden="1"/>
    <cellStyle name="Hyperlink" xfId="11" builtinId="8" hidden="1"/>
    <cellStyle name="Hyperlink" xfId="13" builtinId="8" hidden="1"/>
    <cellStyle name="Hyperlink" xfId="17" builtinId="8" hidden="1"/>
    <cellStyle name="Hyperlink" xfId="19" builtinId="8" hidden="1"/>
    <cellStyle name="Hyperlink" xfId="5" builtinId="8" hidden="1"/>
    <cellStyle name="Hyperlink" xfId="9" builtinId="8" hidden="1"/>
    <cellStyle name="Hyperlink" xfId="3" builtinId="8" hidden="1"/>
    <cellStyle name="Hyperlink" xfId="1" builtinId="8" hidden="1"/>
    <cellStyle name="Hyperlink" xfId="7" builtinId="8" hidden="1"/>
    <cellStyle name="Hyperlink" xfId="15" builtinId="8" hidden="1"/>
    <cellStyle name="Hyperlink" xfId="41"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37" builtinId="8" hidden="1"/>
    <cellStyle name="Hyperlink" xfId="73"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61" builtinId="8" hidden="1"/>
    <cellStyle name="Hyperlink" xfId="63" builtinId="8" hidden="1"/>
    <cellStyle name="Hyperlink" xfId="67" builtinId="8" hidden="1"/>
    <cellStyle name="Hyperlink" xfId="59" builtinId="8" hidden="1"/>
    <cellStyle name="Hyperlink" xfId="55"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showGridLines="0" tabSelected="1" zoomScale="80" zoomScaleNormal="80" workbookViewId="0"/>
  </sheetViews>
  <sheetFormatPr defaultColWidth="10.140625" defaultRowHeight="15" customHeight="1" x14ac:dyDescent="0.2"/>
  <cols>
    <col min="1" max="1" width="3.140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1.7109375" style="6" customWidth="1"/>
    <col min="27" max="27" width="12.85546875" style="38" customWidth="1"/>
    <col min="28"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school-related arrests by race/ethnicity, disability status,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87">
        <f>C7-T7</f>
        <v>50693</v>
      </c>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1</v>
      </c>
      <c r="D4" s="101" t="s">
        <v>89</v>
      </c>
      <c r="E4" s="102"/>
      <c r="F4" s="102"/>
      <c r="G4" s="102"/>
      <c r="H4" s="102"/>
      <c r="I4" s="102"/>
      <c r="J4" s="102"/>
      <c r="K4" s="102"/>
      <c r="L4" s="102"/>
      <c r="M4" s="102"/>
      <c r="N4" s="102"/>
      <c r="O4" s="102"/>
      <c r="P4" s="102"/>
      <c r="Q4" s="103"/>
      <c r="R4" s="97" t="s">
        <v>2</v>
      </c>
      <c r="S4" s="98"/>
      <c r="T4" s="97" t="s">
        <v>3</v>
      </c>
      <c r="U4" s="98"/>
      <c r="V4" s="97" t="s">
        <v>4</v>
      </c>
      <c r="W4" s="98"/>
      <c r="X4" s="104" t="s">
        <v>5</v>
      </c>
      <c r="Y4" s="90" t="s">
        <v>6</v>
      </c>
      <c r="Z4" s="91"/>
    </row>
    <row r="5" spans="1:26"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99"/>
      <c r="U5" s="100"/>
      <c r="V5" s="99"/>
      <c r="W5" s="100"/>
      <c r="X5" s="105"/>
      <c r="Y5" s="90"/>
      <c r="Z5" s="91"/>
    </row>
    <row r="6" spans="1:26"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c r="Z6" s="84"/>
    </row>
    <row r="7" spans="1:26" s="24" customFormat="1" ht="15" customHeight="1" x14ac:dyDescent="0.2">
      <c r="A7" s="22" t="s">
        <v>17</v>
      </c>
      <c r="B7" s="76" t="s">
        <v>18</v>
      </c>
      <c r="C7" s="77">
        <v>51780</v>
      </c>
      <c r="D7" s="63">
        <v>900</v>
      </c>
      <c r="E7" s="64">
        <v>1.7754000000000001</v>
      </c>
      <c r="F7" s="65">
        <v>454</v>
      </c>
      <c r="G7" s="64">
        <v>0.89559999999999995</v>
      </c>
      <c r="H7" s="65">
        <v>12158</v>
      </c>
      <c r="I7" s="64">
        <v>23.983599999999999</v>
      </c>
      <c r="J7" s="65">
        <v>18320</v>
      </c>
      <c r="K7" s="64">
        <v>36.139099999999999</v>
      </c>
      <c r="L7" s="65">
        <v>16766</v>
      </c>
      <c r="M7" s="64">
        <v>33.073599999999999</v>
      </c>
      <c r="N7" s="66">
        <v>363</v>
      </c>
      <c r="O7" s="64">
        <v>0.71609999999999996</v>
      </c>
      <c r="P7" s="67">
        <v>1732</v>
      </c>
      <c r="Q7" s="68">
        <v>3.4165999999999999</v>
      </c>
      <c r="R7" s="69">
        <v>13150</v>
      </c>
      <c r="S7" s="81">
        <v>25.395900000000001</v>
      </c>
      <c r="T7" s="69">
        <v>1087</v>
      </c>
      <c r="U7" s="68">
        <v>2.0992999999999999</v>
      </c>
      <c r="V7" s="69">
        <v>3142</v>
      </c>
      <c r="W7" s="68">
        <v>6.0679999999999996</v>
      </c>
      <c r="X7" s="74">
        <v>96360</v>
      </c>
      <c r="Y7" s="75">
        <v>98.051000000000002</v>
      </c>
      <c r="Z7" s="82"/>
    </row>
    <row r="8" spans="1:26" s="24" customFormat="1" ht="15" customHeight="1" x14ac:dyDescent="0.2">
      <c r="A8" s="22" t="s">
        <v>19</v>
      </c>
      <c r="B8" s="62" t="s">
        <v>20</v>
      </c>
      <c r="C8" s="39">
        <v>911</v>
      </c>
      <c r="D8" s="40">
        <v>13</v>
      </c>
      <c r="E8" s="42">
        <v>1.4443999999999999</v>
      </c>
      <c r="F8" s="44">
        <v>5</v>
      </c>
      <c r="G8" s="42">
        <v>0.55559999999999998</v>
      </c>
      <c r="H8" s="43">
        <v>34</v>
      </c>
      <c r="I8" s="42">
        <v>3.7778</v>
      </c>
      <c r="J8" s="44">
        <v>599</v>
      </c>
      <c r="K8" s="42">
        <v>66.555599999999998</v>
      </c>
      <c r="L8" s="44">
        <v>238</v>
      </c>
      <c r="M8" s="42">
        <v>26.444400000000002</v>
      </c>
      <c r="N8" s="44">
        <v>0</v>
      </c>
      <c r="O8" s="42">
        <v>0</v>
      </c>
      <c r="P8" s="48">
        <v>11</v>
      </c>
      <c r="Q8" s="41">
        <v>1.2222</v>
      </c>
      <c r="R8" s="47">
        <v>224</v>
      </c>
      <c r="S8" s="46">
        <v>24.5884</v>
      </c>
      <c r="T8" s="40">
        <v>11</v>
      </c>
      <c r="U8" s="41">
        <v>1.2075</v>
      </c>
      <c r="V8" s="40">
        <v>18</v>
      </c>
      <c r="W8" s="41">
        <v>1.9759</v>
      </c>
      <c r="X8" s="25">
        <v>1400</v>
      </c>
      <c r="Y8" s="26">
        <v>100</v>
      </c>
      <c r="Z8" s="83"/>
    </row>
    <row r="9" spans="1:26" s="24" customFormat="1" ht="15" customHeight="1" x14ac:dyDescent="0.2">
      <c r="A9" s="22" t="s">
        <v>19</v>
      </c>
      <c r="B9" s="78" t="s">
        <v>21</v>
      </c>
      <c r="C9" s="77">
        <v>2</v>
      </c>
      <c r="D9" s="63">
        <v>1</v>
      </c>
      <c r="E9" s="64">
        <v>50</v>
      </c>
      <c r="F9" s="65">
        <v>0</v>
      </c>
      <c r="G9" s="64">
        <v>0</v>
      </c>
      <c r="H9" s="65">
        <v>0</v>
      </c>
      <c r="I9" s="64">
        <v>0</v>
      </c>
      <c r="J9" s="66">
        <v>0</v>
      </c>
      <c r="K9" s="64">
        <v>0</v>
      </c>
      <c r="L9" s="66">
        <v>1</v>
      </c>
      <c r="M9" s="64">
        <v>50</v>
      </c>
      <c r="N9" s="65">
        <v>0</v>
      </c>
      <c r="O9" s="64">
        <v>0</v>
      </c>
      <c r="P9" s="70">
        <v>0</v>
      </c>
      <c r="Q9" s="68">
        <v>0</v>
      </c>
      <c r="R9" s="71">
        <v>0</v>
      </c>
      <c r="S9" s="81">
        <v>0</v>
      </c>
      <c r="T9" s="71">
        <v>0</v>
      </c>
      <c r="U9" s="68">
        <v>0</v>
      </c>
      <c r="V9" s="71">
        <v>1</v>
      </c>
      <c r="W9" s="68">
        <v>50</v>
      </c>
      <c r="X9" s="74">
        <v>503</v>
      </c>
      <c r="Y9" s="75">
        <v>100</v>
      </c>
      <c r="Z9" s="82"/>
    </row>
    <row r="10" spans="1:26" s="24" customFormat="1" ht="15" customHeight="1" x14ac:dyDescent="0.2">
      <c r="A10" s="22" t="s">
        <v>19</v>
      </c>
      <c r="B10" s="62" t="s">
        <v>22</v>
      </c>
      <c r="C10" s="39">
        <v>1353</v>
      </c>
      <c r="D10" s="47">
        <v>144</v>
      </c>
      <c r="E10" s="42">
        <v>10.8027</v>
      </c>
      <c r="F10" s="44">
        <v>4</v>
      </c>
      <c r="G10" s="42">
        <v>0.30009999999999998</v>
      </c>
      <c r="H10" s="43">
        <v>711</v>
      </c>
      <c r="I10" s="42">
        <v>53.338299999999997</v>
      </c>
      <c r="J10" s="44">
        <v>108</v>
      </c>
      <c r="K10" s="42">
        <v>8.1020000000000003</v>
      </c>
      <c r="L10" s="43">
        <v>342</v>
      </c>
      <c r="M10" s="42">
        <v>25.656400000000001</v>
      </c>
      <c r="N10" s="43">
        <v>2</v>
      </c>
      <c r="O10" s="42">
        <v>0.15</v>
      </c>
      <c r="P10" s="45">
        <v>22</v>
      </c>
      <c r="Q10" s="41">
        <v>1.6504000000000001</v>
      </c>
      <c r="R10" s="47">
        <v>280</v>
      </c>
      <c r="S10" s="46">
        <v>20.694800000000001</v>
      </c>
      <c r="T10" s="47">
        <v>20</v>
      </c>
      <c r="U10" s="41">
        <v>1.4782</v>
      </c>
      <c r="V10" s="47">
        <v>40</v>
      </c>
      <c r="W10" s="41">
        <v>2.9563999999999999</v>
      </c>
      <c r="X10" s="25">
        <v>1977</v>
      </c>
      <c r="Y10" s="26">
        <v>100</v>
      </c>
      <c r="Z10" s="83"/>
    </row>
    <row r="11" spans="1:26" s="24" customFormat="1" ht="15" customHeight="1" x14ac:dyDescent="0.2">
      <c r="A11" s="22" t="s">
        <v>19</v>
      </c>
      <c r="B11" s="78" t="s">
        <v>23</v>
      </c>
      <c r="C11" s="77">
        <v>630</v>
      </c>
      <c r="D11" s="63">
        <v>2</v>
      </c>
      <c r="E11" s="64">
        <v>0.3231</v>
      </c>
      <c r="F11" s="66">
        <v>2</v>
      </c>
      <c r="G11" s="64">
        <v>0.3231</v>
      </c>
      <c r="H11" s="65">
        <v>114</v>
      </c>
      <c r="I11" s="64">
        <v>18.416799999999999</v>
      </c>
      <c r="J11" s="65">
        <v>210</v>
      </c>
      <c r="K11" s="64">
        <v>33.925699999999999</v>
      </c>
      <c r="L11" s="65">
        <v>262</v>
      </c>
      <c r="M11" s="64">
        <v>42.326300000000003</v>
      </c>
      <c r="N11" s="65">
        <v>12</v>
      </c>
      <c r="O11" s="64">
        <v>1.9386000000000001</v>
      </c>
      <c r="P11" s="70">
        <v>17</v>
      </c>
      <c r="Q11" s="68">
        <v>2.7464</v>
      </c>
      <c r="R11" s="63">
        <v>115</v>
      </c>
      <c r="S11" s="81">
        <v>18.254000000000001</v>
      </c>
      <c r="T11" s="71">
        <v>11</v>
      </c>
      <c r="U11" s="68">
        <v>1.746</v>
      </c>
      <c r="V11" s="71">
        <v>91</v>
      </c>
      <c r="W11" s="68">
        <v>14.4444</v>
      </c>
      <c r="X11" s="74">
        <v>1092</v>
      </c>
      <c r="Y11" s="75">
        <v>100</v>
      </c>
      <c r="Z11" s="82"/>
    </row>
    <row r="12" spans="1:26" s="24" customFormat="1" ht="15" customHeight="1" x14ac:dyDescent="0.2">
      <c r="A12" s="22" t="s">
        <v>19</v>
      </c>
      <c r="B12" s="62" t="s">
        <v>24</v>
      </c>
      <c r="C12" s="39">
        <v>2525</v>
      </c>
      <c r="D12" s="40">
        <v>27</v>
      </c>
      <c r="E12" s="42">
        <v>1.0855999999999999</v>
      </c>
      <c r="F12" s="43">
        <v>91</v>
      </c>
      <c r="G12" s="42">
        <v>3.6589999999999998</v>
      </c>
      <c r="H12" s="44">
        <v>1421</v>
      </c>
      <c r="I12" s="42">
        <v>57.137099999999997</v>
      </c>
      <c r="J12" s="44">
        <v>449</v>
      </c>
      <c r="K12" s="42">
        <v>18.053899999999999</v>
      </c>
      <c r="L12" s="44">
        <v>396</v>
      </c>
      <c r="M12" s="42">
        <v>15.922800000000001</v>
      </c>
      <c r="N12" s="43">
        <v>17</v>
      </c>
      <c r="O12" s="42">
        <v>0.68359999999999999</v>
      </c>
      <c r="P12" s="48">
        <v>86</v>
      </c>
      <c r="Q12" s="41">
        <v>3.4580000000000002</v>
      </c>
      <c r="R12" s="40">
        <v>571</v>
      </c>
      <c r="S12" s="46">
        <v>22.613900000000001</v>
      </c>
      <c r="T12" s="47">
        <v>38</v>
      </c>
      <c r="U12" s="41">
        <v>1.5049999999999999</v>
      </c>
      <c r="V12" s="47">
        <v>438</v>
      </c>
      <c r="W12" s="41">
        <v>17.346499999999999</v>
      </c>
      <c r="X12" s="25">
        <v>10138</v>
      </c>
      <c r="Y12" s="26">
        <v>100</v>
      </c>
      <c r="Z12" s="83"/>
    </row>
    <row r="13" spans="1:26" s="24" customFormat="1" ht="15" customHeight="1" x14ac:dyDescent="0.2">
      <c r="A13" s="22" t="s">
        <v>19</v>
      </c>
      <c r="B13" s="78" t="s">
        <v>25</v>
      </c>
      <c r="C13" s="77">
        <v>237</v>
      </c>
      <c r="D13" s="63">
        <v>8</v>
      </c>
      <c r="E13" s="64">
        <v>3.3755000000000002</v>
      </c>
      <c r="F13" s="66">
        <v>2</v>
      </c>
      <c r="G13" s="64">
        <v>0.84389999999999998</v>
      </c>
      <c r="H13" s="65">
        <v>98</v>
      </c>
      <c r="I13" s="64">
        <v>41.350200000000001</v>
      </c>
      <c r="J13" s="66">
        <v>27</v>
      </c>
      <c r="K13" s="64">
        <v>11.3924</v>
      </c>
      <c r="L13" s="65">
        <v>90</v>
      </c>
      <c r="M13" s="64">
        <v>37.974699999999999</v>
      </c>
      <c r="N13" s="65">
        <v>2</v>
      </c>
      <c r="O13" s="64">
        <v>0.84389999999999998</v>
      </c>
      <c r="P13" s="67">
        <v>10</v>
      </c>
      <c r="Q13" s="68">
        <v>4.2194000000000003</v>
      </c>
      <c r="R13" s="71">
        <v>34</v>
      </c>
      <c r="S13" s="81">
        <v>14.346</v>
      </c>
      <c r="T13" s="63">
        <v>0</v>
      </c>
      <c r="U13" s="68">
        <v>0</v>
      </c>
      <c r="V13" s="63">
        <v>47</v>
      </c>
      <c r="W13" s="68">
        <v>19.831199999999999</v>
      </c>
      <c r="X13" s="74">
        <v>1868</v>
      </c>
      <c r="Y13" s="75">
        <v>91.381</v>
      </c>
      <c r="Z13" s="82"/>
    </row>
    <row r="14" spans="1:26" s="24" customFormat="1" ht="15" customHeight="1" x14ac:dyDescent="0.2">
      <c r="A14" s="22" t="s">
        <v>19</v>
      </c>
      <c r="B14" s="62" t="s">
        <v>26</v>
      </c>
      <c r="C14" s="49">
        <v>1382</v>
      </c>
      <c r="D14" s="40">
        <v>5</v>
      </c>
      <c r="E14" s="42">
        <v>0.37480000000000002</v>
      </c>
      <c r="F14" s="44">
        <v>12</v>
      </c>
      <c r="G14" s="42">
        <v>0.89959999999999996</v>
      </c>
      <c r="H14" s="43">
        <v>510</v>
      </c>
      <c r="I14" s="42">
        <v>38.230899999999998</v>
      </c>
      <c r="J14" s="43">
        <v>385</v>
      </c>
      <c r="K14" s="42">
        <v>28.860600000000002</v>
      </c>
      <c r="L14" s="43">
        <v>383</v>
      </c>
      <c r="M14" s="42">
        <v>28.710599999999999</v>
      </c>
      <c r="N14" s="44">
        <v>0</v>
      </c>
      <c r="O14" s="42">
        <v>0</v>
      </c>
      <c r="P14" s="45">
        <v>39</v>
      </c>
      <c r="Q14" s="41">
        <v>2.9235000000000002</v>
      </c>
      <c r="R14" s="40">
        <v>465</v>
      </c>
      <c r="S14" s="46">
        <v>33.646900000000002</v>
      </c>
      <c r="T14" s="47">
        <v>48</v>
      </c>
      <c r="U14" s="41">
        <v>3.4731999999999998</v>
      </c>
      <c r="V14" s="47">
        <v>108</v>
      </c>
      <c r="W14" s="41">
        <v>7.8148</v>
      </c>
      <c r="X14" s="25">
        <v>1238</v>
      </c>
      <c r="Y14" s="26">
        <v>100</v>
      </c>
      <c r="Z14" s="83"/>
    </row>
    <row r="15" spans="1:26" s="24" customFormat="1" ht="15" customHeight="1" x14ac:dyDescent="0.2">
      <c r="A15" s="22" t="s">
        <v>19</v>
      </c>
      <c r="B15" s="78" t="s">
        <v>27</v>
      </c>
      <c r="C15" s="79">
        <v>360</v>
      </c>
      <c r="D15" s="63">
        <v>0</v>
      </c>
      <c r="E15" s="64">
        <v>0</v>
      </c>
      <c r="F15" s="65">
        <v>2</v>
      </c>
      <c r="G15" s="64">
        <v>0.55869999999999997</v>
      </c>
      <c r="H15" s="65">
        <v>39</v>
      </c>
      <c r="I15" s="64">
        <v>10.8939</v>
      </c>
      <c r="J15" s="66">
        <v>191</v>
      </c>
      <c r="K15" s="64">
        <v>53.351999999999997</v>
      </c>
      <c r="L15" s="65">
        <v>115</v>
      </c>
      <c r="M15" s="64">
        <v>32.122900000000001</v>
      </c>
      <c r="N15" s="66">
        <v>0</v>
      </c>
      <c r="O15" s="64">
        <v>0</v>
      </c>
      <c r="P15" s="67">
        <v>11</v>
      </c>
      <c r="Q15" s="68">
        <v>3.0726</v>
      </c>
      <c r="R15" s="63">
        <v>102</v>
      </c>
      <c r="S15" s="81">
        <v>28.333300000000001</v>
      </c>
      <c r="T15" s="71">
        <v>2</v>
      </c>
      <c r="U15" s="68">
        <v>0.55559999999999998</v>
      </c>
      <c r="V15" s="71">
        <v>2</v>
      </c>
      <c r="W15" s="68">
        <v>0.55559999999999998</v>
      </c>
      <c r="X15" s="74">
        <v>235</v>
      </c>
      <c r="Y15" s="75">
        <v>100</v>
      </c>
      <c r="Z15" s="82"/>
    </row>
    <row r="16" spans="1:26" s="24" customFormat="1" ht="15" customHeight="1" x14ac:dyDescent="0.2">
      <c r="A16" s="22" t="s">
        <v>19</v>
      </c>
      <c r="B16" s="62" t="s">
        <v>28</v>
      </c>
      <c r="C16" s="49">
        <v>149</v>
      </c>
      <c r="D16" s="47">
        <v>0</v>
      </c>
      <c r="E16" s="42">
        <v>0</v>
      </c>
      <c r="F16" s="43">
        <v>0</v>
      </c>
      <c r="G16" s="42">
        <v>0</v>
      </c>
      <c r="H16" s="44">
        <v>10</v>
      </c>
      <c r="I16" s="42">
        <v>6.7114000000000003</v>
      </c>
      <c r="J16" s="43">
        <v>139</v>
      </c>
      <c r="K16" s="42">
        <v>93.288600000000002</v>
      </c>
      <c r="L16" s="44">
        <v>0</v>
      </c>
      <c r="M16" s="42">
        <v>0</v>
      </c>
      <c r="N16" s="43">
        <v>0</v>
      </c>
      <c r="O16" s="42">
        <v>0</v>
      </c>
      <c r="P16" s="45">
        <v>0</v>
      </c>
      <c r="Q16" s="41">
        <v>0</v>
      </c>
      <c r="R16" s="40">
        <v>43</v>
      </c>
      <c r="S16" s="46">
        <v>28.859100000000002</v>
      </c>
      <c r="T16" s="40">
        <v>0</v>
      </c>
      <c r="U16" s="41">
        <v>0</v>
      </c>
      <c r="V16" s="40">
        <v>7</v>
      </c>
      <c r="W16" s="41">
        <v>4.6980000000000004</v>
      </c>
      <c r="X16" s="25">
        <v>221</v>
      </c>
      <c r="Y16" s="26">
        <v>100</v>
      </c>
      <c r="Z16" s="83"/>
    </row>
    <row r="17" spans="1:26" s="24" customFormat="1" ht="15" customHeight="1" x14ac:dyDescent="0.2">
      <c r="A17" s="22" t="s">
        <v>19</v>
      </c>
      <c r="B17" s="78" t="s">
        <v>29</v>
      </c>
      <c r="C17" s="77">
        <v>1425</v>
      </c>
      <c r="D17" s="63">
        <v>8</v>
      </c>
      <c r="E17" s="64">
        <v>0.58740000000000003</v>
      </c>
      <c r="F17" s="66">
        <v>4</v>
      </c>
      <c r="G17" s="64">
        <v>0.29370000000000002</v>
      </c>
      <c r="H17" s="65">
        <v>307</v>
      </c>
      <c r="I17" s="64">
        <v>22.540400000000002</v>
      </c>
      <c r="J17" s="66">
        <v>620</v>
      </c>
      <c r="K17" s="64">
        <v>45.521299999999997</v>
      </c>
      <c r="L17" s="66">
        <v>375</v>
      </c>
      <c r="M17" s="64">
        <v>27.533000000000001</v>
      </c>
      <c r="N17" s="66">
        <v>2</v>
      </c>
      <c r="O17" s="64">
        <v>0.14680000000000001</v>
      </c>
      <c r="P17" s="70">
        <v>46</v>
      </c>
      <c r="Q17" s="68">
        <v>3.3774000000000002</v>
      </c>
      <c r="R17" s="63">
        <v>387</v>
      </c>
      <c r="S17" s="81">
        <v>27.157900000000001</v>
      </c>
      <c r="T17" s="63">
        <v>63</v>
      </c>
      <c r="U17" s="68">
        <v>4.4211</v>
      </c>
      <c r="V17" s="63">
        <v>50</v>
      </c>
      <c r="W17" s="68">
        <v>3.5087999999999999</v>
      </c>
      <c r="X17" s="74">
        <v>3952</v>
      </c>
      <c r="Y17" s="75">
        <v>100</v>
      </c>
      <c r="Z17" s="82"/>
    </row>
    <row r="18" spans="1:26" s="24" customFormat="1" ht="15" customHeight="1" x14ac:dyDescent="0.2">
      <c r="A18" s="22" t="s">
        <v>19</v>
      </c>
      <c r="B18" s="62" t="s">
        <v>30</v>
      </c>
      <c r="C18" s="39">
        <v>3424</v>
      </c>
      <c r="D18" s="47">
        <v>7</v>
      </c>
      <c r="E18" s="42">
        <v>0.21049999999999999</v>
      </c>
      <c r="F18" s="44">
        <v>24</v>
      </c>
      <c r="G18" s="42">
        <v>0.7218</v>
      </c>
      <c r="H18" s="44">
        <v>319</v>
      </c>
      <c r="I18" s="42">
        <v>9.5939999999999994</v>
      </c>
      <c r="J18" s="44">
        <v>2085</v>
      </c>
      <c r="K18" s="42">
        <v>62.706800000000001</v>
      </c>
      <c r="L18" s="44">
        <v>786</v>
      </c>
      <c r="M18" s="42">
        <v>23.639099999999999</v>
      </c>
      <c r="N18" s="44">
        <v>5</v>
      </c>
      <c r="O18" s="42">
        <v>0.15040000000000001</v>
      </c>
      <c r="P18" s="45">
        <v>99</v>
      </c>
      <c r="Q18" s="41">
        <v>2.9773999999999998</v>
      </c>
      <c r="R18" s="40">
        <v>728</v>
      </c>
      <c r="S18" s="46">
        <v>21.261700000000001</v>
      </c>
      <c r="T18" s="47">
        <v>99</v>
      </c>
      <c r="U18" s="41">
        <v>2.8914</v>
      </c>
      <c r="V18" s="47">
        <v>90</v>
      </c>
      <c r="W18" s="41">
        <v>2.6284999999999998</v>
      </c>
      <c r="X18" s="25">
        <v>2407</v>
      </c>
      <c r="Y18" s="26">
        <v>100</v>
      </c>
      <c r="Z18" s="83"/>
    </row>
    <row r="19" spans="1:26" s="24" customFormat="1" ht="15" customHeight="1" x14ac:dyDescent="0.2">
      <c r="A19" s="22" t="s">
        <v>19</v>
      </c>
      <c r="B19" s="78" t="s">
        <v>31</v>
      </c>
      <c r="C19" s="77">
        <v>536</v>
      </c>
      <c r="D19" s="63">
        <v>2</v>
      </c>
      <c r="E19" s="64">
        <v>0.3992</v>
      </c>
      <c r="F19" s="65">
        <v>102</v>
      </c>
      <c r="G19" s="64">
        <v>20.359300000000001</v>
      </c>
      <c r="H19" s="65">
        <v>37</v>
      </c>
      <c r="I19" s="64">
        <v>7.3852000000000002</v>
      </c>
      <c r="J19" s="65">
        <v>7</v>
      </c>
      <c r="K19" s="64">
        <v>1.3972</v>
      </c>
      <c r="L19" s="65">
        <v>51</v>
      </c>
      <c r="M19" s="64">
        <v>10.179600000000001</v>
      </c>
      <c r="N19" s="65">
        <v>261</v>
      </c>
      <c r="O19" s="64">
        <v>52.095799999999997</v>
      </c>
      <c r="P19" s="67">
        <v>41</v>
      </c>
      <c r="Q19" s="68">
        <v>8.1836000000000002</v>
      </c>
      <c r="R19" s="63">
        <v>124</v>
      </c>
      <c r="S19" s="81">
        <v>23.1343</v>
      </c>
      <c r="T19" s="63">
        <v>35</v>
      </c>
      <c r="U19" s="68">
        <v>6.5298999999999996</v>
      </c>
      <c r="V19" s="63">
        <v>90</v>
      </c>
      <c r="W19" s="68">
        <v>16.791</v>
      </c>
      <c r="X19" s="74">
        <v>290</v>
      </c>
      <c r="Y19" s="75">
        <v>100</v>
      </c>
      <c r="Z19" s="82"/>
    </row>
    <row r="20" spans="1:26" s="24" customFormat="1" ht="15" customHeight="1" x14ac:dyDescent="0.2">
      <c r="A20" s="22" t="s">
        <v>19</v>
      </c>
      <c r="B20" s="62" t="s">
        <v>32</v>
      </c>
      <c r="C20" s="49">
        <v>113</v>
      </c>
      <c r="D20" s="47">
        <v>4</v>
      </c>
      <c r="E20" s="42">
        <v>3.7037</v>
      </c>
      <c r="F20" s="43">
        <v>0</v>
      </c>
      <c r="G20" s="42">
        <v>0</v>
      </c>
      <c r="H20" s="44">
        <v>20</v>
      </c>
      <c r="I20" s="42">
        <v>18.5185</v>
      </c>
      <c r="J20" s="43">
        <v>1</v>
      </c>
      <c r="K20" s="42">
        <v>0.92589999999999995</v>
      </c>
      <c r="L20" s="43">
        <v>80</v>
      </c>
      <c r="M20" s="42">
        <v>74.074100000000001</v>
      </c>
      <c r="N20" s="43">
        <v>0</v>
      </c>
      <c r="O20" s="42">
        <v>0</v>
      </c>
      <c r="P20" s="45">
        <v>3</v>
      </c>
      <c r="Q20" s="41">
        <v>2.7778</v>
      </c>
      <c r="R20" s="40">
        <v>21</v>
      </c>
      <c r="S20" s="46">
        <v>18.584099999999999</v>
      </c>
      <c r="T20" s="47">
        <v>5</v>
      </c>
      <c r="U20" s="41">
        <v>4.4248000000000003</v>
      </c>
      <c r="V20" s="47">
        <v>1</v>
      </c>
      <c r="W20" s="41">
        <v>0.88500000000000001</v>
      </c>
      <c r="X20" s="25">
        <v>720</v>
      </c>
      <c r="Y20" s="26">
        <v>100</v>
      </c>
      <c r="Z20" s="83"/>
    </row>
    <row r="21" spans="1:26" s="24" customFormat="1" ht="15" customHeight="1" x14ac:dyDescent="0.2">
      <c r="A21" s="22" t="s">
        <v>19</v>
      </c>
      <c r="B21" s="78" t="s">
        <v>33</v>
      </c>
      <c r="C21" s="77">
        <v>3082</v>
      </c>
      <c r="D21" s="71">
        <v>10</v>
      </c>
      <c r="E21" s="64">
        <v>0.33329999999999999</v>
      </c>
      <c r="F21" s="65">
        <v>29</v>
      </c>
      <c r="G21" s="64">
        <v>0.9667</v>
      </c>
      <c r="H21" s="66">
        <v>705</v>
      </c>
      <c r="I21" s="64">
        <v>23.5</v>
      </c>
      <c r="J21" s="65">
        <v>1250</v>
      </c>
      <c r="K21" s="64">
        <v>41.666699999999999</v>
      </c>
      <c r="L21" s="65">
        <v>899</v>
      </c>
      <c r="M21" s="64">
        <v>29.966699999999999</v>
      </c>
      <c r="N21" s="65">
        <v>2</v>
      </c>
      <c r="O21" s="64">
        <v>6.6699999999999995E-2</v>
      </c>
      <c r="P21" s="70">
        <v>105</v>
      </c>
      <c r="Q21" s="68">
        <v>3.5</v>
      </c>
      <c r="R21" s="71">
        <v>924</v>
      </c>
      <c r="S21" s="81">
        <v>29.980499999999999</v>
      </c>
      <c r="T21" s="63">
        <v>82</v>
      </c>
      <c r="U21" s="68">
        <v>2.6606000000000001</v>
      </c>
      <c r="V21" s="63">
        <v>180</v>
      </c>
      <c r="W21" s="68">
        <v>5.8403999999999998</v>
      </c>
      <c r="X21" s="74">
        <v>4081</v>
      </c>
      <c r="Y21" s="75">
        <v>99.73</v>
      </c>
      <c r="Z21" s="82"/>
    </row>
    <row r="22" spans="1:26" s="24" customFormat="1" ht="15" customHeight="1" x14ac:dyDescent="0.2">
      <c r="A22" s="22" t="s">
        <v>19</v>
      </c>
      <c r="B22" s="62" t="s">
        <v>34</v>
      </c>
      <c r="C22" s="39">
        <v>1548</v>
      </c>
      <c r="D22" s="40">
        <v>8</v>
      </c>
      <c r="E22" s="42">
        <v>0.52359999999999995</v>
      </c>
      <c r="F22" s="43">
        <v>3</v>
      </c>
      <c r="G22" s="42">
        <v>0.1963</v>
      </c>
      <c r="H22" s="43">
        <v>110</v>
      </c>
      <c r="I22" s="42">
        <v>7.1989999999999998</v>
      </c>
      <c r="J22" s="44">
        <v>415</v>
      </c>
      <c r="K22" s="42">
        <v>27.159700000000001</v>
      </c>
      <c r="L22" s="44">
        <v>858</v>
      </c>
      <c r="M22" s="42">
        <v>56.151800000000001</v>
      </c>
      <c r="N22" s="44">
        <v>1</v>
      </c>
      <c r="O22" s="42">
        <v>6.54E-2</v>
      </c>
      <c r="P22" s="48">
        <v>133</v>
      </c>
      <c r="Q22" s="41">
        <v>8.7042000000000002</v>
      </c>
      <c r="R22" s="47">
        <v>426</v>
      </c>
      <c r="S22" s="46">
        <v>27.519400000000001</v>
      </c>
      <c r="T22" s="47">
        <v>20</v>
      </c>
      <c r="U22" s="41">
        <v>1.292</v>
      </c>
      <c r="V22" s="47">
        <v>39</v>
      </c>
      <c r="W22" s="41">
        <v>2.5194000000000001</v>
      </c>
      <c r="X22" s="25">
        <v>1879</v>
      </c>
      <c r="Y22" s="26">
        <v>100</v>
      </c>
      <c r="Z22" s="83"/>
    </row>
    <row r="23" spans="1:26" s="24" customFormat="1" ht="15" customHeight="1" x14ac:dyDescent="0.2">
      <c r="A23" s="22" t="s">
        <v>19</v>
      </c>
      <c r="B23" s="78" t="s">
        <v>35</v>
      </c>
      <c r="C23" s="77">
        <v>1157</v>
      </c>
      <c r="D23" s="63">
        <v>7</v>
      </c>
      <c r="E23" s="64">
        <v>0.60819999999999996</v>
      </c>
      <c r="F23" s="65">
        <v>8</v>
      </c>
      <c r="G23" s="64">
        <v>0.69499999999999995</v>
      </c>
      <c r="H23" s="65">
        <v>85</v>
      </c>
      <c r="I23" s="64">
        <v>7.3849</v>
      </c>
      <c r="J23" s="65">
        <v>347</v>
      </c>
      <c r="K23" s="64">
        <v>30.1477</v>
      </c>
      <c r="L23" s="65">
        <v>633</v>
      </c>
      <c r="M23" s="64">
        <v>54.995699999999999</v>
      </c>
      <c r="N23" s="65">
        <v>9</v>
      </c>
      <c r="O23" s="64">
        <v>0.78190000000000004</v>
      </c>
      <c r="P23" s="70">
        <v>62</v>
      </c>
      <c r="Q23" s="68">
        <v>5.3865999999999996</v>
      </c>
      <c r="R23" s="63">
        <v>280</v>
      </c>
      <c r="S23" s="81">
        <v>24.200500000000002</v>
      </c>
      <c r="T23" s="71">
        <v>6</v>
      </c>
      <c r="U23" s="68">
        <v>0.51859999999999995</v>
      </c>
      <c r="V23" s="71">
        <v>68</v>
      </c>
      <c r="W23" s="68">
        <v>5.8773</v>
      </c>
      <c r="X23" s="74">
        <v>1365</v>
      </c>
      <c r="Y23" s="75">
        <v>100</v>
      </c>
      <c r="Z23" s="82"/>
    </row>
    <row r="24" spans="1:26" s="24" customFormat="1" ht="15" customHeight="1" x14ac:dyDescent="0.2">
      <c r="A24" s="22" t="s">
        <v>19</v>
      </c>
      <c r="B24" s="62" t="s">
        <v>36</v>
      </c>
      <c r="C24" s="39">
        <v>374</v>
      </c>
      <c r="D24" s="47">
        <v>7</v>
      </c>
      <c r="E24" s="42">
        <v>1.8868</v>
      </c>
      <c r="F24" s="44">
        <v>1</v>
      </c>
      <c r="G24" s="42">
        <v>0.26950000000000002</v>
      </c>
      <c r="H24" s="43">
        <v>58</v>
      </c>
      <c r="I24" s="42">
        <v>15.6334</v>
      </c>
      <c r="J24" s="44">
        <v>71</v>
      </c>
      <c r="K24" s="42">
        <v>19.137499999999999</v>
      </c>
      <c r="L24" s="44">
        <v>204</v>
      </c>
      <c r="M24" s="42">
        <v>54.986499999999999</v>
      </c>
      <c r="N24" s="44">
        <v>1</v>
      </c>
      <c r="O24" s="42">
        <v>0.26950000000000002</v>
      </c>
      <c r="P24" s="48">
        <v>29</v>
      </c>
      <c r="Q24" s="41">
        <v>7.8167</v>
      </c>
      <c r="R24" s="40">
        <v>114</v>
      </c>
      <c r="S24" s="46">
        <v>30.481300000000001</v>
      </c>
      <c r="T24" s="47">
        <v>3</v>
      </c>
      <c r="U24" s="41">
        <v>0.80210000000000004</v>
      </c>
      <c r="V24" s="47">
        <v>27</v>
      </c>
      <c r="W24" s="41">
        <v>7.2192999999999996</v>
      </c>
      <c r="X24" s="25">
        <v>1356</v>
      </c>
      <c r="Y24" s="26">
        <v>99.778999999999996</v>
      </c>
      <c r="Z24" s="83"/>
    </row>
    <row r="25" spans="1:26" s="24" customFormat="1" ht="15" customHeight="1" x14ac:dyDescent="0.2">
      <c r="A25" s="22" t="s">
        <v>19</v>
      </c>
      <c r="B25" s="78" t="s">
        <v>37</v>
      </c>
      <c r="C25" s="79">
        <v>355</v>
      </c>
      <c r="D25" s="63">
        <v>1</v>
      </c>
      <c r="E25" s="64">
        <v>0.28249999999999997</v>
      </c>
      <c r="F25" s="65">
        <v>0</v>
      </c>
      <c r="G25" s="64">
        <v>0</v>
      </c>
      <c r="H25" s="65">
        <v>11</v>
      </c>
      <c r="I25" s="64">
        <v>3.1073</v>
      </c>
      <c r="J25" s="65">
        <v>141</v>
      </c>
      <c r="K25" s="64">
        <v>39.830500000000001</v>
      </c>
      <c r="L25" s="66">
        <v>186</v>
      </c>
      <c r="M25" s="64">
        <v>52.542400000000001</v>
      </c>
      <c r="N25" s="65">
        <v>0</v>
      </c>
      <c r="O25" s="64">
        <v>0</v>
      </c>
      <c r="P25" s="70">
        <v>15</v>
      </c>
      <c r="Q25" s="68">
        <v>4.2373000000000003</v>
      </c>
      <c r="R25" s="63">
        <v>92</v>
      </c>
      <c r="S25" s="81">
        <v>25.915500000000002</v>
      </c>
      <c r="T25" s="63">
        <v>1</v>
      </c>
      <c r="U25" s="68">
        <v>0.28170000000000001</v>
      </c>
      <c r="V25" s="63">
        <v>6</v>
      </c>
      <c r="W25" s="68">
        <v>1.6900999999999999</v>
      </c>
      <c r="X25" s="74">
        <v>1407</v>
      </c>
      <c r="Y25" s="75">
        <v>100</v>
      </c>
      <c r="Z25" s="82"/>
    </row>
    <row r="26" spans="1:26" s="24" customFormat="1" ht="15" customHeight="1" x14ac:dyDescent="0.2">
      <c r="A26" s="22" t="s">
        <v>19</v>
      </c>
      <c r="B26" s="62" t="s">
        <v>38</v>
      </c>
      <c r="C26" s="39">
        <v>1021</v>
      </c>
      <c r="D26" s="40">
        <v>4</v>
      </c>
      <c r="E26" s="42">
        <v>0.41320000000000001</v>
      </c>
      <c r="F26" s="43">
        <v>2</v>
      </c>
      <c r="G26" s="42">
        <v>0.20660000000000001</v>
      </c>
      <c r="H26" s="43">
        <v>38</v>
      </c>
      <c r="I26" s="42">
        <v>3.9256000000000002</v>
      </c>
      <c r="J26" s="44">
        <v>755</v>
      </c>
      <c r="K26" s="42">
        <v>77.995900000000006</v>
      </c>
      <c r="L26" s="44">
        <v>157</v>
      </c>
      <c r="M26" s="42">
        <v>16.219000000000001</v>
      </c>
      <c r="N26" s="43">
        <v>0</v>
      </c>
      <c r="O26" s="42">
        <v>0</v>
      </c>
      <c r="P26" s="48">
        <v>12</v>
      </c>
      <c r="Q26" s="41">
        <v>1.2397</v>
      </c>
      <c r="R26" s="40">
        <v>126</v>
      </c>
      <c r="S26" s="46">
        <v>12.3408</v>
      </c>
      <c r="T26" s="40">
        <v>53</v>
      </c>
      <c r="U26" s="41">
        <v>5.1909999999999998</v>
      </c>
      <c r="V26" s="40">
        <v>5</v>
      </c>
      <c r="W26" s="41">
        <v>0.48970000000000002</v>
      </c>
      <c r="X26" s="25">
        <v>1367</v>
      </c>
      <c r="Y26" s="26">
        <v>100</v>
      </c>
      <c r="Z26" s="83"/>
    </row>
    <row r="27" spans="1:26" s="24" customFormat="1" ht="15" customHeight="1" x14ac:dyDescent="0.2">
      <c r="A27" s="22" t="s">
        <v>19</v>
      </c>
      <c r="B27" s="78" t="s">
        <v>39</v>
      </c>
      <c r="C27" s="79">
        <v>50</v>
      </c>
      <c r="D27" s="71">
        <v>0</v>
      </c>
      <c r="E27" s="64">
        <v>0</v>
      </c>
      <c r="F27" s="65">
        <v>1</v>
      </c>
      <c r="G27" s="64">
        <v>2.1276999999999999</v>
      </c>
      <c r="H27" s="65">
        <v>0</v>
      </c>
      <c r="I27" s="64">
        <v>0</v>
      </c>
      <c r="J27" s="65">
        <v>0</v>
      </c>
      <c r="K27" s="64">
        <v>0</v>
      </c>
      <c r="L27" s="66">
        <v>45</v>
      </c>
      <c r="M27" s="64">
        <v>95.744699999999995</v>
      </c>
      <c r="N27" s="65">
        <v>0</v>
      </c>
      <c r="O27" s="64">
        <v>0</v>
      </c>
      <c r="P27" s="70">
        <v>1</v>
      </c>
      <c r="Q27" s="68">
        <v>2.1276999999999999</v>
      </c>
      <c r="R27" s="63">
        <v>10</v>
      </c>
      <c r="S27" s="81">
        <v>20</v>
      </c>
      <c r="T27" s="71">
        <v>3</v>
      </c>
      <c r="U27" s="68">
        <v>6</v>
      </c>
      <c r="V27" s="71">
        <v>0</v>
      </c>
      <c r="W27" s="68">
        <v>0</v>
      </c>
      <c r="X27" s="74">
        <v>589</v>
      </c>
      <c r="Y27" s="75">
        <v>100</v>
      </c>
      <c r="Z27" s="82"/>
    </row>
    <row r="28" spans="1:26" s="24" customFormat="1" ht="15" customHeight="1" x14ac:dyDescent="0.2">
      <c r="A28" s="22" t="s">
        <v>19</v>
      </c>
      <c r="B28" s="62" t="s">
        <v>40</v>
      </c>
      <c r="C28" s="49">
        <v>1803</v>
      </c>
      <c r="D28" s="47">
        <v>6</v>
      </c>
      <c r="E28" s="42">
        <v>0.35170000000000001</v>
      </c>
      <c r="F28" s="44">
        <v>5</v>
      </c>
      <c r="G28" s="42">
        <v>0.29310000000000003</v>
      </c>
      <c r="H28" s="44">
        <v>128</v>
      </c>
      <c r="I28" s="42">
        <v>7.5029000000000003</v>
      </c>
      <c r="J28" s="44">
        <v>1024</v>
      </c>
      <c r="K28" s="42">
        <v>60.023400000000002</v>
      </c>
      <c r="L28" s="43">
        <v>460</v>
      </c>
      <c r="M28" s="42">
        <v>26.963699999999999</v>
      </c>
      <c r="N28" s="44">
        <v>2</v>
      </c>
      <c r="O28" s="42">
        <v>0.1172</v>
      </c>
      <c r="P28" s="45">
        <v>81</v>
      </c>
      <c r="Q28" s="41">
        <v>4.7478999999999996</v>
      </c>
      <c r="R28" s="47">
        <v>462</v>
      </c>
      <c r="S28" s="46">
        <v>25.623999999999999</v>
      </c>
      <c r="T28" s="40">
        <v>97</v>
      </c>
      <c r="U28" s="41">
        <v>5.3799000000000001</v>
      </c>
      <c r="V28" s="40">
        <v>27</v>
      </c>
      <c r="W28" s="41">
        <v>1.4975000000000001</v>
      </c>
      <c r="X28" s="25">
        <v>1434</v>
      </c>
      <c r="Y28" s="26">
        <v>100</v>
      </c>
      <c r="Z28" s="83"/>
    </row>
    <row r="29" spans="1:26" s="24" customFormat="1" ht="15" customHeight="1" x14ac:dyDescent="0.2">
      <c r="A29" s="22" t="s">
        <v>19</v>
      </c>
      <c r="B29" s="78" t="s">
        <v>41</v>
      </c>
      <c r="C29" s="77">
        <v>250</v>
      </c>
      <c r="D29" s="63">
        <v>0</v>
      </c>
      <c r="E29" s="64">
        <v>0</v>
      </c>
      <c r="F29" s="65">
        <v>4</v>
      </c>
      <c r="G29" s="64">
        <v>1.6259999999999999</v>
      </c>
      <c r="H29" s="66">
        <v>125</v>
      </c>
      <c r="I29" s="64">
        <v>50.813000000000002</v>
      </c>
      <c r="J29" s="65">
        <v>43</v>
      </c>
      <c r="K29" s="64">
        <v>17.479700000000001</v>
      </c>
      <c r="L29" s="66">
        <v>70</v>
      </c>
      <c r="M29" s="64">
        <v>28.455300000000001</v>
      </c>
      <c r="N29" s="65">
        <v>0</v>
      </c>
      <c r="O29" s="64">
        <v>0</v>
      </c>
      <c r="P29" s="70">
        <v>4</v>
      </c>
      <c r="Q29" s="68">
        <v>1.6259999999999999</v>
      </c>
      <c r="R29" s="63">
        <v>82</v>
      </c>
      <c r="S29" s="81">
        <v>32.799999999999997</v>
      </c>
      <c r="T29" s="63">
        <v>4</v>
      </c>
      <c r="U29" s="68">
        <v>1.6</v>
      </c>
      <c r="V29" s="63">
        <v>30</v>
      </c>
      <c r="W29" s="68">
        <v>12</v>
      </c>
      <c r="X29" s="74">
        <v>1873</v>
      </c>
      <c r="Y29" s="75">
        <v>100</v>
      </c>
      <c r="Z29" s="82"/>
    </row>
    <row r="30" spans="1:26" s="24" customFormat="1" ht="15" customHeight="1" x14ac:dyDescent="0.2">
      <c r="A30" s="22" t="s">
        <v>19</v>
      </c>
      <c r="B30" s="62" t="s">
        <v>42</v>
      </c>
      <c r="C30" s="39">
        <v>541</v>
      </c>
      <c r="D30" s="47">
        <v>3</v>
      </c>
      <c r="E30" s="42">
        <v>0.55759999999999998</v>
      </c>
      <c r="F30" s="43">
        <v>2</v>
      </c>
      <c r="G30" s="42">
        <v>0.37169999999999997</v>
      </c>
      <c r="H30" s="44">
        <v>42</v>
      </c>
      <c r="I30" s="42">
        <v>7.8067000000000002</v>
      </c>
      <c r="J30" s="44">
        <v>281</v>
      </c>
      <c r="K30" s="42">
        <v>52.230499999999999</v>
      </c>
      <c r="L30" s="44">
        <v>186</v>
      </c>
      <c r="M30" s="42">
        <v>34.572499999999998</v>
      </c>
      <c r="N30" s="44">
        <v>1</v>
      </c>
      <c r="O30" s="42">
        <v>0.18590000000000001</v>
      </c>
      <c r="P30" s="45">
        <v>23</v>
      </c>
      <c r="Q30" s="41">
        <v>4.2751000000000001</v>
      </c>
      <c r="R30" s="47">
        <v>122</v>
      </c>
      <c r="S30" s="46">
        <v>22.550799999999999</v>
      </c>
      <c r="T30" s="40">
        <v>3</v>
      </c>
      <c r="U30" s="41">
        <v>0.55449999999999999</v>
      </c>
      <c r="V30" s="40">
        <v>6</v>
      </c>
      <c r="W30" s="41">
        <v>1.1091</v>
      </c>
      <c r="X30" s="25">
        <v>3616</v>
      </c>
      <c r="Y30" s="26">
        <v>99.971999999999994</v>
      </c>
      <c r="Z30" s="83"/>
    </row>
    <row r="31" spans="1:26" s="24" customFormat="1" ht="15" customHeight="1" x14ac:dyDescent="0.2">
      <c r="A31" s="22" t="s">
        <v>19</v>
      </c>
      <c r="B31" s="78" t="s">
        <v>43</v>
      </c>
      <c r="C31" s="79">
        <v>1080</v>
      </c>
      <c r="D31" s="63">
        <v>49</v>
      </c>
      <c r="E31" s="64">
        <v>4.5496999999999996</v>
      </c>
      <c r="F31" s="66">
        <v>7</v>
      </c>
      <c r="G31" s="64">
        <v>0.65</v>
      </c>
      <c r="H31" s="65">
        <v>99</v>
      </c>
      <c r="I31" s="64">
        <v>9.1921999999999997</v>
      </c>
      <c r="J31" s="66">
        <v>280</v>
      </c>
      <c r="K31" s="64">
        <v>25.998100000000001</v>
      </c>
      <c r="L31" s="65">
        <v>582</v>
      </c>
      <c r="M31" s="64">
        <v>54.039000000000001</v>
      </c>
      <c r="N31" s="65">
        <v>0</v>
      </c>
      <c r="O31" s="64">
        <v>0</v>
      </c>
      <c r="P31" s="67">
        <v>60</v>
      </c>
      <c r="Q31" s="68">
        <v>5.5709999999999997</v>
      </c>
      <c r="R31" s="71">
        <v>295</v>
      </c>
      <c r="S31" s="81">
        <v>27.314800000000002</v>
      </c>
      <c r="T31" s="63">
        <v>3</v>
      </c>
      <c r="U31" s="68">
        <v>0.27779999999999999</v>
      </c>
      <c r="V31" s="63">
        <v>31</v>
      </c>
      <c r="W31" s="68">
        <v>2.8704000000000001</v>
      </c>
      <c r="X31" s="74">
        <v>2170</v>
      </c>
      <c r="Y31" s="75">
        <v>96.635999999999996</v>
      </c>
      <c r="Z31" s="82"/>
    </row>
    <row r="32" spans="1:26" s="24" customFormat="1" ht="15" customHeight="1" x14ac:dyDescent="0.2">
      <c r="A32" s="22" t="s">
        <v>19</v>
      </c>
      <c r="B32" s="62" t="s">
        <v>44</v>
      </c>
      <c r="C32" s="39">
        <v>694</v>
      </c>
      <c r="D32" s="40">
        <v>0</v>
      </c>
      <c r="E32" s="42">
        <v>0</v>
      </c>
      <c r="F32" s="44">
        <v>1</v>
      </c>
      <c r="G32" s="42">
        <v>0.14449999999999999</v>
      </c>
      <c r="H32" s="44">
        <v>14</v>
      </c>
      <c r="I32" s="42">
        <v>2.0230999999999999</v>
      </c>
      <c r="J32" s="44">
        <v>448</v>
      </c>
      <c r="K32" s="42">
        <v>64.739900000000006</v>
      </c>
      <c r="L32" s="43">
        <v>224</v>
      </c>
      <c r="M32" s="42">
        <v>32.369900000000001</v>
      </c>
      <c r="N32" s="43">
        <v>0</v>
      </c>
      <c r="O32" s="42">
        <v>0</v>
      </c>
      <c r="P32" s="48">
        <v>5</v>
      </c>
      <c r="Q32" s="41">
        <v>0.72250000000000003</v>
      </c>
      <c r="R32" s="40">
        <v>143</v>
      </c>
      <c r="S32" s="46">
        <v>20.6052</v>
      </c>
      <c r="T32" s="47">
        <v>2</v>
      </c>
      <c r="U32" s="41">
        <v>0.28820000000000001</v>
      </c>
      <c r="V32" s="47">
        <v>4</v>
      </c>
      <c r="W32" s="41">
        <v>0.57640000000000002</v>
      </c>
      <c r="X32" s="25">
        <v>978</v>
      </c>
      <c r="Y32" s="26">
        <v>100</v>
      </c>
      <c r="Z32" s="83"/>
    </row>
    <row r="33" spans="1:26" s="24" customFormat="1" ht="15" customHeight="1" x14ac:dyDescent="0.2">
      <c r="A33" s="22" t="s">
        <v>19</v>
      </c>
      <c r="B33" s="78" t="s">
        <v>45</v>
      </c>
      <c r="C33" s="77">
        <v>1267</v>
      </c>
      <c r="D33" s="71">
        <v>5</v>
      </c>
      <c r="E33" s="64">
        <v>0.39810000000000001</v>
      </c>
      <c r="F33" s="65">
        <v>5</v>
      </c>
      <c r="G33" s="64">
        <v>0.39810000000000001</v>
      </c>
      <c r="H33" s="66">
        <v>26</v>
      </c>
      <c r="I33" s="64">
        <v>2.0701000000000001</v>
      </c>
      <c r="J33" s="65">
        <v>587</v>
      </c>
      <c r="K33" s="64">
        <v>46.735700000000001</v>
      </c>
      <c r="L33" s="65">
        <v>597</v>
      </c>
      <c r="M33" s="64">
        <v>47.531799999999997</v>
      </c>
      <c r="N33" s="66">
        <v>3</v>
      </c>
      <c r="O33" s="64">
        <v>0.2389</v>
      </c>
      <c r="P33" s="70">
        <v>33</v>
      </c>
      <c r="Q33" s="68">
        <v>2.6274000000000002</v>
      </c>
      <c r="R33" s="71">
        <v>338</v>
      </c>
      <c r="S33" s="81">
        <v>26.677199999999999</v>
      </c>
      <c r="T33" s="71">
        <v>11</v>
      </c>
      <c r="U33" s="68">
        <v>0.86819999999999997</v>
      </c>
      <c r="V33" s="71">
        <v>11</v>
      </c>
      <c r="W33" s="68">
        <v>0.86819999999999997</v>
      </c>
      <c r="X33" s="74">
        <v>2372</v>
      </c>
      <c r="Y33" s="75">
        <v>100</v>
      </c>
      <c r="Z33" s="82"/>
    </row>
    <row r="34" spans="1:26" s="24" customFormat="1" ht="15" customHeight="1" x14ac:dyDescent="0.2">
      <c r="A34" s="22" t="s">
        <v>19</v>
      </c>
      <c r="B34" s="62" t="s">
        <v>46</v>
      </c>
      <c r="C34" s="49">
        <v>282</v>
      </c>
      <c r="D34" s="40">
        <v>124</v>
      </c>
      <c r="E34" s="42">
        <v>44.444400000000002</v>
      </c>
      <c r="F34" s="44">
        <v>0</v>
      </c>
      <c r="G34" s="42">
        <v>0</v>
      </c>
      <c r="H34" s="43">
        <v>8</v>
      </c>
      <c r="I34" s="42">
        <v>2.8673999999999999</v>
      </c>
      <c r="J34" s="44">
        <v>1</v>
      </c>
      <c r="K34" s="42">
        <v>0.3584</v>
      </c>
      <c r="L34" s="43">
        <v>143</v>
      </c>
      <c r="M34" s="42">
        <v>51.2545</v>
      </c>
      <c r="N34" s="43">
        <v>1</v>
      </c>
      <c r="O34" s="42">
        <v>0.3584</v>
      </c>
      <c r="P34" s="45">
        <v>2</v>
      </c>
      <c r="Q34" s="41">
        <v>0.71679999999999999</v>
      </c>
      <c r="R34" s="47">
        <v>45</v>
      </c>
      <c r="S34" s="46">
        <v>15.9574</v>
      </c>
      <c r="T34" s="47">
        <v>3</v>
      </c>
      <c r="U34" s="41">
        <v>1.0638000000000001</v>
      </c>
      <c r="V34" s="47">
        <v>6</v>
      </c>
      <c r="W34" s="41">
        <v>2.1276999999999999</v>
      </c>
      <c r="X34" s="25">
        <v>825</v>
      </c>
      <c r="Y34" s="26">
        <v>100</v>
      </c>
      <c r="Z34" s="83"/>
    </row>
    <row r="35" spans="1:26" s="24" customFormat="1" ht="15" customHeight="1" x14ac:dyDescent="0.2">
      <c r="A35" s="22" t="s">
        <v>19</v>
      </c>
      <c r="B35" s="78" t="s">
        <v>47</v>
      </c>
      <c r="C35" s="79">
        <v>157</v>
      </c>
      <c r="D35" s="71">
        <v>11</v>
      </c>
      <c r="E35" s="64">
        <v>7.1429</v>
      </c>
      <c r="F35" s="65">
        <v>0</v>
      </c>
      <c r="G35" s="64">
        <v>0</v>
      </c>
      <c r="H35" s="66">
        <v>38</v>
      </c>
      <c r="I35" s="64">
        <v>24.6753</v>
      </c>
      <c r="J35" s="65">
        <v>13</v>
      </c>
      <c r="K35" s="64">
        <v>8.4415999999999993</v>
      </c>
      <c r="L35" s="66">
        <v>90</v>
      </c>
      <c r="M35" s="64">
        <v>58.441600000000001</v>
      </c>
      <c r="N35" s="65">
        <v>0</v>
      </c>
      <c r="O35" s="64">
        <v>0</v>
      </c>
      <c r="P35" s="70">
        <v>2</v>
      </c>
      <c r="Q35" s="68">
        <v>1.2987</v>
      </c>
      <c r="R35" s="71">
        <v>38</v>
      </c>
      <c r="S35" s="81">
        <v>24.203800000000001</v>
      </c>
      <c r="T35" s="71">
        <v>3</v>
      </c>
      <c r="U35" s="68">
        <v>1.9108000000000001</v>
      </c>
      <c r="V35" s="71">
        <v>3</v>
      </c>
      <c r="W35" s="68">
        <v>1.9108000000000001</v>
      </c>
      <c r="X35" s="74">
        <v>1064</v>
      </c>
      <c r="Y35" s="75">
        <v>100</v>
      </c>
      <c r="Z35" s="82"/>
    </row>
    <row r="36" spans="1:26" s="24" customFormat="1" ht="15" customHeight="1" x14ac:dyDescent="0.2">
      <c r="A36" s="22" t="s">
        <v>19</v>
      </c>
      <c r="B36" s="62" t="s">
        <v>48</v>
      </c>
      <c r="C36" s="49">
        <v>994</v>
      </c>
      <c r="D36" s="47">
        <v>25</v>
      </c>
      <c r="E36" s="42">
        <v>2.5510000000000002</v>
      </c>
      <c r="F36" s="44">
        <v>12</v>
      </c>
      <c r="G36" s="42">
        <v>1.2244999999999999</v>
      </c>
      <c r="H36" s="44">
        <v>378</v>
      </c>
      <c r="I36" s="42">
        <v>38.571399999999997</v>
      </c>
      <c r="J36" s="43">
        <v>185</v>
      </c>
      <c r="K36" s="42">
        <v>18.877600000000001</v>
      </c>
      <c r="L36" s="43">
        <v>319</v>
      </c>
      <c r="M36" s="42">
        <v>32.551000000000002</v>
      </c>
      <c r="N36" s="44">
        <v>17</v>
      </c>
      <c r="O36" s="42">
        <v>1.7346999999999999</v>
      </c>
      <c r="P36" s="48">
        <v>44</v>
      </c>
      <c r="Q36" s="41">
        <v>4.4897999999999998</v>
      </c>
      <c r="R36" s="40">
        <v>273</v>
      </c>
      <c r="S36" s="46">
        <v>27.4648</v>
      </c>
      <c r="T36" s="47">
        <v>14</v>
      </c>
      <c r="U36" s="41">
        <v>1.4085000000000001</v>
      </c>
      <c r="V36" s="47">
        <v>128</v>
      </c>
      <c r="W36" s="41">
        <v>12.8773</v>
      </c>
      <c r="X36" s="25">
        <v>658</v>
      </c>
      <c r="Y36" s="26">
        <v>100</v>
      </c>
      <c r="Z36" s="83"/>
    </row>
    <row r="37" spans="1:26" s="24" customFormat="1" ht="15" customHeight="1" x14ac:dyDescent="0.2">
      <c r="A37" s="22" t="s">
        <v>19</v>
      </c>
      <c r="B37" s="78" t="s">
        <v>49</v>
      </c>
      <c r="C37" s="77">
        <v>183</v>
      </c>
      <c r="D37" s="63">
        <v>2</v>
      </c>
      <c r="E37" s="64">
        <v>1.1429</v>
      </c>
      <c r="F37" s="65">
        <v>2</v>
      </c>
      <c r="G37" s="64">
        <v>1.1429</v>
      </c>
      <c r="H37" s="65">
        <v>3</v>
      </c>
      <c r="I37" s="64">
        <v>1.7142999999999999</v>
      </c>
      <c r="J37" s="65">
        <v>14</v>
      </c>
      <c r="K37" s="64">
        <v>8</v>
      </c>
      <c r="L37" s="65">
        <v>151</v>
      </c>
      <c r="M37" s="64">
        <v>86.285700000000006</v>
      </c>
      <c r="N37" s="66">
        <v>0</v>
      </c>
      <c r="O37" s="64">
        <v>0</v>
      </c>
      <c r="P37" s="70">
        <v>3</v>
      </c>
      <c r="Q37" s="68">
        <v>1.7142999999999999</v>
      </c>
      <c r="R37" s="63">
        <v>40</v>
      </c>
      <c r="S37" s="81">
        <v>21.857900000000001</v>
      </c>
      <c r="T37" s="71">
        <v>8</v>
      </c>
      <c r="U37" s="68">
        <v>4.3715999999999999</v>
      </c>
      <c r="V37" s="71">
        <v>3</v>
      </c>
      <c r="W37" s="68">
        <v>1.6393</v>
      </c>
      <c r="X37" s="74">
        <v>483</v>
      </c>
      <c r="Y37" s="75">
        <v>100</v>
      </c>
      <c r="Z37" s="82"/>
    </row>
    <row r="38" spans="1:26" s="24" customFormat="1" ht="15" customHeight="1" x14ac:dyDescent="0.2">
      <c r="A38" s="22" t="s">
        <v>19</v>
      </c>
      <c r="B38" s="62" t="s">
        <v>50</v>
      </c>
      <c r="C38" s="39">
        <v>1108</v>
      </c>
      <c r="D38" s="40">
        <v>1</v>
      </c>
      <c r="E38" s="42">
        <v>9.1300000000000006E-2</v>
      </c>
      <c r="F38" s="44">
        <v>14</v>
      </c>
      <c r="G38" s="42">
        <v>1.2785</v>
      </c>
      <c r="H38" s="44">
        <v>346</v>
      </c>
      <c r="I38" s="42">
        <v>31.598199999999999</v>
      </c>
      <c r="J38" s="44">
        <v>443</v>
      </c>
      <c r="K38" s="42">
        <v>40.456600000000002</v>
      </c>
      <c r="L38" s="44">
        <v>266</v>
      </c>
      <c r="M38" s="42">
        <v>24.292200000000001</v>
      </c>
      <c r="N38" s="44">
        <v>0</v>
      </c>
      <c r="O38" s="42">
        <v>0</v>
      </c>
      <c r="P38" s="45">
        <v>25</v>
      </c>
      <c r="Q38" s="41">
        <v>2.2831000000000001</v>
      </c>
      <c r="R38" s="40">
        <v>345</v>
      </c>
      <c r="S38" s="46">
        <v>31.1372</v>
      </c>
      <c r="T38" s="47">
        <v>13</v>
      </c>
      <c r="U38" s="41">
        <v>1.1733</v>
      </c>
      <c r="V38" s="47">
        <v>33</v>
      </c>
      <c r="W38" s="41">
        <v>2.9782999999999999</v>
      </c>
      <c r="X38" s="25">
        <v>2577</v>
      </c>
      <c r="Y38" s="26">
        <v>100</v>
      </c>
      <c r="Z38" s="83"/>
    </row>
    <row r="39" spans="1:26" s="24" customFormat="1" ht="15" customHeight="1" x14ac:dyDescent="0.2">
      <c r="A39" s="22" t="s">
        <v>19</v>
      </c>
      <c r="B39" s="78" t="s">
        <v>51</v>
      </c>
      <c r="C39" s="77">
        <v>172</v>
      </c>
      <c r="D39" s="71">
        <v>34</v>
      </c>
      <c r="E39" s="64">
        <v>20</v>
      </c>
      <c r="F39" s="65">
        <v>0</v>
      </c>
      <c r="G39" s="64">
        <v>0</v>
      </c>
      <c r="H39" s="66">
        <v>92</v>
      </c>
      <c r="I39" s="64">
        <v>54.117600000000003</v>
      </c>
      <c r="J39" s="65">
        <v>1</v>
      </c>
      <c r="K39" s="64">
        <v>0.58819999999999995</v>
      </c>
      <c r="L39" s="66">
        <v>43</v>
      </c>
      <c r="M39" s="64">
        <v>25.2941</v>
      </c>
      <c r="N39" s="65">
        <v>0</v>
      </c>
      <c r="O39" s="64">
        <v>0</v>
      </c>
      <c r="P39" s="70">
        <v>0</v>
      </c>
      <c r="Q39" s="68">
        <v>0</v>
      </c>
      <c r="R39" s="63">
        <v>32</v>
      </c>
      <c r="S39" s="81">
        <v>18.604700000000001</v>
      </c>
      <c r="T39" s="63">
        <v>2</v>
      </c>
      <c r="U39" s="68">
        <v>1.1628000000000001</v>
      </c>
      <c r="V39" s="63">
        <v>21</v>
      </c>
      <c r="W39" s="68">
        <v>12.209300000000001</v>
      </c>
      <c r="X39" s="74">
        <v>880</v>
      </c>
      <c r="Y39" s="75">
        <v>100</v>
      </c>
      <c r="Z39" s="82"/>
    </row>
    <row r="40" spans="1:26" s="24" customFormat="1" ht="15" customHeight="1" x14ac:dyDescent="0.2">
      <c r="A40" s="22" t="s">
        <v>19</v>
      </c>
      <c r="B40" s="62" t="s">
        <v>52</v>
      </c>
      <c r="C40" s="49">
        <v>638</v>
      </c>
      <c r="D40" s="40">
        <v>4</v>
      </c>
      <c r="E40" s="42">
        <v>0.6472</v>
      </c>
      <c r="F40" s="44">
        <v>3</v>
      </c>
      <c r="G40" s="42">
        <v>0.4854</v>
      </c>
      <c r="H40" s="44">
        <v>73</v>
      </c>
      <c r="I40" s="42">
        <v>11.8123</v>
      </c>
      <c r="J40" s="43">
        <v>214</v>
      </c>
      <c r="K40" s="42">
        <v>34.627800000000001</v>
      </c>
      <c r="L40" s="43">
        <v>311</v>
      </c>
      <c r="M40" s="42">
        <v>50.323599999999999</v>
      </c>
      <c r="N40" s="44">
        <v>0</v>
      </c>
      <c r="O40" s="42">
        <v>0</v>
      </c>
      <c r="P40" s="45">
        <v>13</v>
      </c>
      <c r="Q40" s="41">
        <v>2.1036000000000001</v>
      </c>
      <c r="R40" s="40">
        <v>216</v>
      </c>
      <c r="S40" s="46">
        <v>33.855800000000002</v>
      </c>
      <c r="T40" s="47">
        <v>20</v>
      </c>
      <c r="U40" s="41">
        <v>3.1347999999999998</v>
      </c>
      <c r="V40" s="47">
        <v>15</v>
      </c>
      <c r="W40" s="41">
        <v>2.3511000000000002</v>
      </c>
      <c r="X40" s="25">
        <v>4916</v>
      </c>
      <c r="Y40" s="26">
        <v>66.863</v>
      </c>
      <c r="Z40" s="24" t="s">
        <v>53</v>
      </c>
    </row>
    <row r="41" spans="1:26" s="24" customFormat="1" ht="15" customHeight="1" x14ac:dyDescent="0.2">
      <c r="A41" s="22" t="s">
        <v>19</v>
      </c>
      <c r="B41" s="78" t="s">
        <v>54</v>
      </c>
      <c r="C41" s="77">
        <v>493</v>
      </c>
      <c r="D41" s="71">
        <v>2</v>
      </c>
      <c r="E41" s="64">
        <v>0.4098</v>
      </c>
      <c r="F41" s="65">
        <v>1</v>
      </c>
      <c r="G41" s="64">
        <v>0.2049</v>
      </c>
      <c r="H41" s="65">
        <v>54</v>
      </c>
      <c r="I41" s="64">
        <v>11.0656</v>
      </c>
      <c r="J41" s="65">
        <v>309</v>
      </c>
      <c r="K41" s="64">
        <v>63.319699999999997</v>
      </c>
      <c r="L41" s="66">
        <v>104</v>
      </c>
      <c r="M41" s="64">
        <v>21.311499999999999</v>
      </c>
      <c r="N41" s="66">
        <v>0</v>
      </c>
      <c r="O41" s="64">
        <v>0</v>
      </c>
      <c r="P41" s="67">
        <v>18</v>
      </c>
      <c r="Q41" s="68">
        <v>3.6884999999999999</v>
      </c>
      <c r="R41" s="71">
        <v>148</v>
      </c>
      <c r="S41" s="81">
        <v>30.020299999999999</v>
      </c>
      <c r="T41" s="63">
        <v>5</v>
      </c>
      <c r="U41" s="68">
        <v>1.0142</v>
      </c>
      <c r="V41" s="63">
        <v>21</v>
      </c>
      <c r="W41" s="68">
        <v>4.2595999999999998</v>
      </c>
      <c r="X41" s="74">
        <v>2618</v>
      </c>
      <c r="Y41" s="75">
        <v>100</v>
      </c>
      <c r="Z41" s="82"/>
    </row>
    <row r="42" spans="1:26" s="24" customFormat="1" ht="15" customHeight="1" x14ac:dyDescent="0.2">
      <c r="A42" s="22" t="s">
        <v>19</v>
      </c>
      <c r="B42" s="62" t="s">
        <v>55</v>
      </c>
      <c r="C42" s="49">
        <v>155</v>
      </c>
      <c r="D42" s="40">
        <v>40</v>
      </c>
      <c r="E42" s="42">
        <v>26.490100000000002</v>
      </c>
      <c r="F42" s="44">
        <v>1</v>
      </c>
      <c r="G42" s="42">
        <v>0.6623</v>
      </c>
      <c r="H42" s="44">
        <v>8</v>
      </c>
      <c r="I42" s="42">
        <v>5.298</v>
      </c>
      <c r="J42" s="43">
        <v>18</v>
      </c>
      <c r="K42" s="42">
        <v>11.920500000000001</v>
      </c>
      <c r="L42" s="43">
        <v>83</v>
      </c>
      <c r="M42" s="42">
        <v>54.966900000000003</v>
      </c>
      <c r="N42" s="43">
        <v>1</v>
      </c>
      <c r="O42" s="42">
        <v>0.6623</v>
      </c>
      <c r="P42" s="45">
        <v>0</v>
      </c>
      <c r="Q42" s="41">
        <v>0</v>
      </c>
      <c r="R42" s="40">
        <v>51</v>
      </c>
      <c r="S42" s="46">
        <v>32.903199999999998</v>
      </c>
      <c r="T42" s="47">
        <v>4</v>
      </c>
      <c r="U42" s="41">
        <v>2.5806</v>
      </c>
      <c r="V42" s="47">
        <v>15</v>
      </c>
      <c r="W42" s="41">
        <v>9.6774000000000004</v>
      </c>
      <c r="X42" s="25">
        <v>481</v>
      </c>
      <c r="Y42" s="26">
        <v>100</v>
      </c>
      <c r="Z42" s="83"/>
    </row>
    <row r="43" spans="1:26" s="24" customFormat="1" ht="15" customHeight="1" x14ac:dyDescent="0.2">
      <c r="A43" s="22" t="s">
        <v>19</v>
      </c>
      <c r="B43" s="78" t="s">
        <v>56</v>
      </c>
      <c r="C43" s="77">
        <v>767</v>
      </c>
      <c r="D43" s="63">
        <v>0</v>
      </c>
      <c r="E43" s="64">
        <v>0</v>
      </c>
      <c r="F43" s="65">
        <v>3</v>
      </c>
      <c r="G43" s="64">
        <v>0.39629999999999999</v>
      </c>
      <c r="H43" s="66">
        <v>30</v>
      </c>
      <c r="I43" s="64">
        <v>3.9630000000000001</v>
      </c>
      <c r="J43" s="65">
        <v>268</v>
      </c>
      <c r="K43" s="64">
        <v>35.402900000000002</v>
      </c>
      <c r="L43" s="65">
        <v>417</v>
      </c>
      <c r="M43" s="64">
        <v>55.085900000000002</v>
      </c>
      <c r="N43" s="65">
        <v>0</v>
      </c>
      <c r="O43" s="64">
        <v>0</v>
      </c>
      <c r="P43" s="67">
        <v>39</v>
      </c>
      <c r="Q43" s="68">
        <v>5.1519000000000004</v>
      </c>
      <c r="R43" s="71">
        <v>224</v>
      </c>
      <c r="S43" s="81">
        <v>29.204699999999999</v>
      </c>
      <c r="T43" s="71">
        <v>10</v>
      </c>
      <c r="U43" s="68">
        <v>1.3038000000000001</v>
      </c>
      <c r="V43" s="71">
        <v>52</v>
      </c>
      <c r="W43" s="68">
        <v>6.7797000000000001</v>
      </c>
      <c r="X43" s="74">
        <v>3631</v>
      </c>
      <c r="Y43" s="75">
        <v>100</v>
      </c>
      <c r="Z43" s="82"/>
    </row>
    <row r="44" spans="1:26" s="24" customFormat="1" ht="15" customHeight="1" x14ac:dyDescent="0.2">
      <c r="A44" s="22" t="s">
        <v>19</v>
      </c>
      <c r="B44" s="62" t="s">
        <v>57</v>
      </c>
      <c r="C44" s="39">
        <v>891</v>
      </c>
      <c r="D44" s="40">
        <v>139</v>
      </c>
      <c r="E44" s="42">
        <v>15.849500000000001</v>
      </c>
      <c r="F44" s="43">
        <v>6</v>
      </c>
      <c r="G44" s="42">
        <v>0.68420000000000003</v>
      </c>
      <c r="H44" s="44">
        <v>78</v>
      </c>
      <c r="I44" s="42">
        <v>8.8940000000000001</v>
      </c>
      <c r="J44" s="44">
        <v>203</v>
      </c>
      <c r="K44" s="42">
        <v>23.147099999999998</v>
      </c>
      <c r="L44" s="44">
        <v>366</v>
      </c>
      <c r="M44" s="42">
        <v>41.733199999999997</v>
      </c>
      <c r="N44" s="43">
        <v>7</v>
      </c>
      <c r="O44" s="42">
        <v>0.79820000000000002</v>
      </c>
      <c r="P44" s="48">
        <v>78</v>
      </c>
      <c r="Q44" s="41">
        <v>8.8940000000000001</v>
      </c>
      <c r="R44" s="47">
        <v>229</v>
      </c>
      <c r="S44" s="46">
        <v>25.701499999999999</v>
      </c>
      <c r="T44" s="47">
        <v>14</v>
      </c>
      <c r="U44" s="41">
        <v>1.5712999999999999</v>
      </c>
      <c r="V44" s="47">
        <v>25</v>
      </c>
      <c r="W44" s="41">
        <v>2.8058000000000001</v>
      </c>
      <c r="X44" s="25">
        <v>1815</v>
      </c>
      <c r="Y44" s="26">
        <v>100</v>
      </c>
      <c r="Z44" s="83"/>
    </row>
    <row r="45" spans="1:26" s="24" customFormat="1" ht="15" customHeight="1" x14ac:dyDescent="0.2">
      <c r="A45" s="22" t="s">
        <v>19</v>
      </c>
      <c r="B45" s="78" t="s">
        <v>58</v>
      </c>
      <c r="C45" s="77">
        <v>140</v>
      </c>
      <c r="D45" s="71">
        <v>1</v>
      </c>
      <c r="E45" s="64">
        <v>0.73529999999999995</v>
      </c>
      <c r="F45" s="65">
        <v>2</v>
      </c>
      <c r="G45" s="64">
        <v>1.4705999999999999</v>
      </c>
      <c r="H45" s="66">
        <v>36</v>
      </c>
      <c r="I45" s="64">
        <v>26.470600000000001</v>
      </c>
      <c r="J45" s="65">
        <v>2</v>
      </c>
      <c r="K45" s="64">
        <v>1.4705999999999999</v>
      </c>
      <c r="L45" s="66">
        <v>88</v>
      </c>
      <c r="M45" s="64">
        <v>64.7059</v>
      </c>
      <c r="N45" s="65">
        <v>1</v>
      </c>
      <c r="O45" s="64">
        <v>0.73529999999999995</v>
      </c>
      <c r="P45" s="67">
        <v>6</v>
      </c>
      <c r="Q45" s="68">
        <v>4.4118000000000004</v>
      </c>
      <c r="R45" s="71">
        <v>28</v>
      </c>
      <c r="S45" s="81">
        <v>20</v>
      </c>
      <c r="T45" s="63">
        <v>4</v>
      </c>
      <c r="U45" s="68">
        <v>2.8571</v>
      </c>
      <c r="V45" s="63">
        <v>9</v>
      </c>
      <c r="W45" s="68">
        <v>6.4286000000000003</v>
      </c>
      <c r="X45" s="74">
        <v>1283</v>
      </c>
      <c r="Y45" s="75">
        <v>100</v>
      </c>
      <c r="Z45" s="82"/>
    </row>
    <row r="46" spans="1:26" s="24" customFormat="1" ht="15" customHeight="1" x14ac:dyDescent="0.2">
      <c r="A46" s="22" t="s">
        <v>19</v>
      </c>
      <c r="B46" s="62" t="s">
        <v>59</v>
      </c>
      <c r="C46" s="39">
        <v>4947</v>
      </c>
      <c r="D46" s="40">
        <v>8</v>
      </c>
      <c r="E46" s="42">
        <v>0.16370000000000001</v>
      </c>
      <c r="F46" s="44">
        <v>34</v>
      </c>
      <c r="G46" s="42">
        <v>0.69589999999999996</v>
      </c>
      <c r="H46" s="44">
        <v>758</v>
      </c>
      <c r="I46" s="42">
        <v>15.5137</v>
      </c>
      <c r="J46" s="44">
        <v>1810</v>
      </c>
      <c r="K46" s="42">
        <v>37.044600000000003</v>
      </c>
      <c r="L46" s="43">
        <v>2090</v>
      </c>
      <c r="M46" s="42">
        <v>42.775300000000001</v>
      </c>
      <c r="N46" s="43">
        <v>2</v>
      </c>
      <c r="O46" s="42">
        <v>4.0899999999999999E-2</v>
      </c>
      <c r="P46" s="48">
        <v>184</v>
      </c>
      <c r="Q46" s="41">
        <v>3.7658999999999998</v>
      </c>
      <c r="R46" s="40">
        <v>1770</v>
      </c>
      <c r="S46" s="46">
        <v>35.779299999999999</v>
      </c>
      <c r="T46" s="40">
        <v>61</v>
      </c>
      <c r="U46" s="41">
        <v>1.2331000000000001</v>
      </c>
      <c r="V46" s="40">
        <v>177</v>
      </c>
      <c r="W46" s="41">
        <v>3.5779000000000001</v>
      </c>
      <c r="X46" s="25">
        <v>3027</v>
      </c>
      <c r="Y46" s="26">
        <v>100</v>
      </c>
      <c r="Z46" s="83"/>
    </row>
    <row r="47" spans="1:26" s="24" customFormat="1" ht="15" customHeight="1" x14ac:dyDescent="0.2">
      <c r="A47" s="22" t="s">
        <v>19</v>
      </c>
      <c r="B47" s="78" t="s">
        <v>60</v>
      </c>
      <c r="C47" s="79">
        <v>181</v>
      </c>
      <c r="D47" s="63">
        <v>8</v>
      </c>
      <c r="E47" s="64">
        <v>4.4692999999999996</v>
      </c>
      <c r="F47" s="66">
        <v>0</v>
      </c>
      <c r="G47" s="64">
        <v>0</v>
      </c>
      <c r="H47" s="66">
        <v>72</v>
      </c>
      <c r="I47" s="64">
        <v>40.223500000000001</v>
      </c>
      <c r="J47" s="66">
        <v>41</v>
      </c>
      <c r="K47" s="64">
        <v>22.905000000000001</v>
      </c>
      <c r="L47" s="66">
        <v>45</v>
      </c>
      <c r="M47" s="64">
        <v>25.139700000000001</v>
      </c>
      <c r="N47" s="65">
        <v>0</v>
      </c>
      <c r="O47" s="64">
        <v>0</v>
      </c>
      <c r="P47" s="67">
        <v>13</v>
      </c>
      <c r="Q47" s="68">
        <v>7.2625999999999999</v>
      </c>
      <c r="R47" s="63">
        <v>44</v>
      </c>
      <c r="S47" s="81">
        <v>24.3094</v>
      </c>
      <c r="T47" s="71">
        <v>2</v>
      </c>
      <c r="U47" s="68">
        <v>1.105</v>
      </c>
      <c r="V47" s="71">
        <v>25</v>
      </c>
      <c r="W47" s="68">
        <v>13.812200000000001</v>
      </c>
      <c r="X47" s="74">
        <v>308</v>
      </c>
      <c r="Y47" s="75">
        <v>100</v>
      </c>
      <c r="Z47" s="82"/>
    </row>
    <row r="48" spans="1:26" s="24" customFormat="1" ht="15" customHeight="1" x14ac:dyDescent="0.2">
      <c r="A48" s="22" t="s">
        <v>19</v>
      </c>
      <c r="B48" s="62" t="s">
        <v>61</v>
      </c>
      <c r="C48" s="39">
        <v>1837</v>
      </c>
      <c r="D48" s="47">
        <v>2</v>
      </c>
      <c r="E48" s="42">
        <v>0.11070000000000001</v>
      </c>
      <c r="F48" s="44">
        <v>3</v>
      </c>
      <c r="G48" s="42">
        <v>0.16600000000000001</v>
      </c>
      <c r="H48" s="43">
        <v>52</v>
      </c>
      <c r="I48" s="42">
        <v>2.8776999999999999</v>
      </c>
      <c r="J48" s="44">
        <v>1110</v>
      </c>
      <c r="K48" s="42">
        <v>61.427799999999998</v>
      </c>
      <c r="L48" s="44">
        <v>589</v>
      </c>
      <c r="M48" s="42">
        <v>32.595500000000001</v>
      </c>
      <c r="N48" s="43">
        <v>1</v>
      </c>
      <c r="O48" s="42">
        <v>5.5300000000000002E-2</v>
      </c>
      <c r="P48" s="48">
        <v>50</v>
      </c>
      <c r="Q48" s="41">
        <v>2.7669999999999999</v>
      </c>
      <c r="R48" s="47">
        <v>378</v>
      </c>
      <c r="S48" s="46">
        <v>20.577000000000002</v>
      </c>
      <c r="T48" s="47">
        <v>30</v>
      </c>
      <c r="U48" s="41">
        <v>1.6331</v>
      </c>
      <c r="V48" s="47">
        <v>50</v>
      </c>
      <c r="W48" s="41">
        <v>2.7218</v>
      </c>
      <c r="X48" s="25">
        <v>1236</v>
      </c>
      <c r="Y48" s="26">
        <v>100</v>
      </c>
      <c r="Z48" s="83"/>
    </row>
    <row r="49" spans="1:26" s="24" customFormat="1" ht="15" customHeight="1" x14ac:dyDescent="0.2">
      <c r="A49" s="22" t="s">
        <v>19</v>
      </c>
      <c r="B49" s="78" t="s">
        <v>62</v>
      </c>
      <c r="C49" s="79">
        <v>216</v>
      </c>
      <c r="D49" s="63">
        <v>103</v>
      </c>
      <c r="E49" s="64">
        <v>48.3568</v>
      </c>
      <c r="F49" s="65">
        <v>0</v>
      </c>
      <c r="G49" s="64">
        <v>0</v>
      </c>
      <c r="H49" s="65">
        <v>11</v>
      </c>
      <c r="I49" s="64">
        <v>5.1642999999999999</v>
      </c>
      <c r="J49" s="65">
        <v>1</v>
      </c>
      <c r="K49" s="64">
        <v>0.46949999999999997</v>
      </c>
      <c r="L49" s="66">
        <v>88</v>
      </c>
      <c r="M49" s="64">
        <v>41.314599999999999</v>
      </c>
      <c r="N49" s="66">
        <v>0</v>
      </c>
      <c r="O49" s="64">
        <v>0</v>
      </c>
      <c r="P49" s="67">
        <v>10</v>
      </c>
      <c r="Q49" s="68">
        <v>4.6947999999999999</v>
      </c>
      <c r="R49" s="71">
        <v>59</v>
      </c>
      <c r="S49" s="81">
        <v>27.314800000000002</v>
      </c>
      <c r="T49" s="71">
        <v>3</v>
      </c>
      <c r="U49" s="68">
        <v>1.3889</v>
      </c>
      <c r="V49" s="71">
        <v>0</v>
      </c>
      <c r="W49" s="68">
        <v>0</v>
      </c>
      <c r="X49" s="74">
        <v>688</v>
      </c>
      <c r="Y49" s="75">
        <v>100</v>
      </c>
      <c r="Z49" s="82"/>
    </row>
    <row r="50" spans="1:26" s="24" customFormat="1" ht="15" customHeight="1" x14ac:dyDescent="0.2">
      <c r="A50" s="22" t="s">
        <v>19</v>
      </c>
      <c r="B50" s="62" t="s">
        <v>63</v>
      </c>
      <c r="C50" s="39">
        <v>1228</v>
      </c>
      <c r="D50" s="40">
        <v>1</v>
      </c>
      <c r="E50" s="42">
        <v>8.2299999999999998E-2</v>
      </c>
      <c r="F50" s="44">
        <v>3</v>
      </c>
      <c r="G50" s="42">
        <v>0.24690000000000001</v>
      </c>
      <c r="H50" s="43">
        <v>60</v>
      </c>
      <c r="I50" s="42">
        <v>4.9382999999999999</v>
      </c>
      <c r="J50" s="44">
        <v>514</v>
      </c>
      <c r="K50" s="42">
        <v>42.304499999999997</v>
      </c>
      <c r="L50" s="44">
        <v>619</v>
      </c>
      <c r="M50" s="42">
        <v>50.9465</v>
      </c>
      <c r="N50" s="43">
        <v>2</v>
      </c>
      <c r="O50" s="42">
        <v>0.1646</v>
      </c>
      <c r="P50" s="48">
        <v>16</v>
      </c>
      <c r="Q50" s="41">
        <v>1.3169</v>
      </c>
      <c r="R50" s="40">
        <v>263</v>
      </c>
      <c r="S50" s="46">
        <v>21.416899999999998</v>
      </c>
      <c r="T50" s="40">
        <v>13</v>
      </c>
      <c r="U50" s="41">
        <v>1.0586</v>
      </c>
      <c r="V50" s="40">
        <v>16</v>
      </c>
      <c r="W50" s="41">
        <v>1.3028999999999999</v>
      </c>
      <c r="X50" s="25">
        <v>1818</v>
      </c>
      <c r="Y50" s="26">
        <v>100</v>
      </c>
      <c r="Z50" s="83"/>
    </row>
    <row r="51" spans="1:26" s="24" customFormat="1" ht="15" customHeight="1" x14ac:dyDescent="0.2">
      <c r="A51" s="22" t="s">
        <v>19</v>
      </c>
      <c r="B51" s="78" t="s">
        <v>64</v>
      </c>
      <c r="C51" s="77">
        <v>7712</v>
      </c>
      <c r="D51" s="63">
        <v>19</v>
      </c>
      <c r="E51" s="64">
        <v>0.25340000000000001</v>
      </c>
      <c r="F51" s="66">
        <v>39</v>
      </c>
      <c r="G51" s="64">
        <v>0.5202</v>
      </c>
      <c r="H51" s="65">
        <v>4400</v>
      </c>
      <c r="I51" s="64">
        <v>58.690100000000001</v>
      </c>
      <c r="J51" s="65">
        <v>2008</v>
      </c>
      <c r="K51" s="64">
        <v>26.783999999999999</v>
      </c>
      <c r="L51" s="65">
        <v>918</v>
      </c>
      <c r="M51" s="64">
        <v>12.244899999999999</v>
      </c>
      <c r="N51" s="66">
        <v>8</v>
      </c>
      <c r="O51" s="64">
        <v>0.1067</v>
      </c>
      <c r="P51" s="67">
        <v>105</v>
      </c>
      <c r="Q51" s="68">
        <v>1.4006000000000001</v>
      </c>
      <c r="R51" s="63">
        <v>1543</v>
      </c>
      <c r="S51" s="81">
        <v>20.0078</v>
      </c>
      <c r="T51" s="63">
        <v>215</v>
      </c>
      <c r="U51" s="68">
        <v>2.7879</v>
      </c>
      <c r="V51" s="63">
        <v>946</v>
      </c>
      <c r="W51" s="68">
        <v>12.2666</v>
      </c>
      <c r="X51" s="74">
        <v>8616</v>
      </c>
      <c r="Y51" s="75">
        <v>100</v>
      </c>
      <c r="Z51" s="82"/>
    </row>
    <row r="52" spans="1:26" s="24" customFormat="1" ht="15" customHeight="1" x14ac:dyDescent="0.2">
      <c r="A52" s="22" t="s">
        <v>19</v>
      </c>
      <c r="B52" s="62" t="s">
        <v>65</v>
      </c>
      <c r="C52" s="39">
        <v>102</v>
      </c>
      <c r="D52" s="47">
        <v>2</v>
      </c>
      <c r="E52" s="42">
        <v>1.9802</v>
      </c>
      <c r="F52" s="44">
        <v>0</v>
      </c>
      <c r="G52" s="42">
        <v>0</v>
      </c>
      <c r="H52" s="43">
        <v>18</v>
      </c>
      <c r="I52" s="42">
        <v>17.8218</v>
      </c>
      <c r="J52" s="43">
        <v>4</v>
      </c>
      <c r="K52" s="42">
        <v>3.9603999999999999</v>
      </c>
      <c r="L52" s="44">
        <v>76</v>
      </c>
      <c r="M52" s="42">
        <v>75.247500000000002</v>
      </c>
      <c r="N52" s="43">
        <v>0</v>
      </c>
      <c r="O52" s="42">
        <v>0</v>
      </c>
      <c r="P52" s="45">
        <v>1</v>
      </c>
      <c r="Q52" s="41">
        <v>0.99009999999999998</v>
      </c>
      <c r="R52" s="40">
        <v>19</v>
      </c>
      <c r="S52" s="46">
        <v>18.627500000000001</v>
      </c>
      <c r="T52" s="40">
        <v>1</v>
      </c>
      <c r="U52" s="41">
        <v>0.98040000000000005</v>
      </c>
      <c r="V52" s="40">
        <v>2</v>
      </c>
      <c r="W52" s="41">
        <v>1.9608000000000001</v>
      </c>
      <c r="X52" s="25">
        <v>1009</v>
      </c>
      <c r="Y52" s="26">
        <v>100</v>
      </c>
      <c r="Z52" s="83"/>
    </row>
    <row r="53" spans="1:26" s="24" customFormat="1" ht="15" customHeight="1" x14ac:dyDescent="0.2">
      <c r="A53" s="22" t="s">
        <v>19</v>
      </c>
      <c r="B53" s="78" t="s">
        <v>66</v>
      </c>
      <c r="C53" s="79">
        <v>58</v>
      </c>
      <c r="D53" s="71">
        <v>0</v>
      </c>
      <c r="E53" s="64">
        <v>0</v>
      </c>
      <c r="F53" s="65">
        <v>0</v>
      </c>
      <c r="G53" s="64">
        <v>0</v>
      </c>
      <c r="H53" s="66">
        <v>0</v>
      </c>
      <c r="I53" s="64">
        <v>0</v>
      </c>
      <c r="J53" s="65">
        <v>6</v>
      </c>
      <c r="K53" s="64">
        <v>12.244899999999999</v>
      </c>
      <c r="L53" s="66">
        <v>43</v>
      </c>
      <c r="M53" s="64">
        <v>87.755099999999999</v>
      </c>
      <c r="N53" s="66">
        <v>0</v>
      </c>
      <c r="O53" s="64">
        <v>0</v>
      </c>
      <c r="P53" s="67">
        <v>0</v>
      </c>
      <c r="Q53" s="68">
        <v>0</v>
      </c>
      <c r="R53" s="63">
        <v>18</v>
      </c>
      <c r="S53" s="81">
        <v>31.034500000000001</v>
      </c>
      <c r="T53" s="71">
        <v>9</v>
      </c>
      <c r="U53" s="68">
        <v>15.517200000000001</v>
      </c>
      <c r="V53" s="71">
        <v>1</v>
      </c>
      <c r="W53" s="68">
        <v>1.7241</v>
      </c>
      <c r="X53" s="74">
        <v>306</v>
      </c>
      <c r="Y53" s="75">
        <v>100</v>
      </c>
      <c r="Z53" s="82"/>
    </row>
    <row r="54" spans="1:26" s="24" customFormat="1" ht="15" customHeight="1" x14ac:dyDescent="0.2">
      <c r="A54" s="22" t="s">
        <v>19</v>
      </c>
      <c r="B54" s="62" t="s">
        <v>67</v>
      </c>
      <c r="C54" s="39">
        <v>381</v>
      </c>
      <c r="D54" s="47">
        <v>0</v>
      </c>
      <c r="E54" s="42">
        <v>0</v>
      </c>
      <c r="F54" s="44">
        <v>2</v>
      </c>
      <c r="G54" s="72">
        <v>0.54349999999999998</v>
      </c>
      <c r="H54" s="43">
        <v>57</v>
      </c>
      <c r="I54" s="72">
        <v>15.489100000000001</v>
      </c>
      <c r="J54" s="44">
        <v>135</v>
      </c>
      <c r="K54" s="42">
        <v>36.684800000000003</v>
      </c>
      <c r="L54" s="44">
        <v>150</v>
      </c>
      <c r="M54" s="42">
        <v>40.760899999999999</v>
      </c>
      <c r="N54" s="44">
        <v>0</v>
      </c>
      <c r="O54" s="42">
        <v>0</v>
      </c>
      <c r="P54" s="48">
        <v>24</v>
      </c>
      <c r="Q54" s="41">
        <v>6.5217000000000001</v>
      </c>
      <c r="R54" s="47">
        <v>90</v>
      </c>
      <c r="S54" s="46">
        <v>23.622</v>
      </c>
      <c r="T54" s="40">
        <v>13</v>
      </c>
      <c r="U54" s="41">
        <v>3.4121000000000001</v>
      </c>
      <c r="V54" s="40">
        <v>22</v>
      </c>
      <c r="W54" s="41">
        <v>5.7743000000000002</v>
      </c>
      <c r="X54" s="25">
        <v>1971</v>
      </c>
      <c r="Y54" s="26">
        <v>100</v>
      </c>
      <c r="Z54" s="83"/>
    </row>
    <row r="55" spans="1:26" s="24" customFormat="1" ht="15" customHeight="1" x14ac:dyDescent="0.2">
      <c r="A55" s="22" t="s">
        <v>19</v>
      </c>
      <c r="B55" s="78" t="s">
        <v>68</v>
      </c>
      <c r="C55" s="77">
        <v>1027</v>
      </c>
      <c r="D55" s="63">
        <v>12</v>
      </c>
      <c r="E55" s="64">
        <v>1.1788000000000001</v>
      </c>
      <c r="F55" s="65">
        <v>2</v>
      </c>
      <c r="G55" s="64">
        <v>0.19650000000000001</v>
      </c>
      <c r="H55" s="66">
        <v>380</v>
      </c>
      <c r="I55" s="64">
        <v>37.328099999999999</v>
      </c>
      <c r="J55" s="66">
        <v>14</v>
      </c>
      <c r="K55" s="64">
        <v>1.3752</v>
      </c>
      <c r="L55" s="65">
        <v>566</v>
      </c>
      <c r="M55" s="64">
        <v>55.599200000000003</v>
      </c>
      <c r="N55" s="65">
        <v>2</v>
      </c>
      <c r="O55" s="64">
        <v>0.19650000000000001</v>
      </c>
      <c r="P55" s="70">
        <v>42</v>
      </c>
      <c r="Q55" s="68">
        <v>4.1257000000000001</v>
      </c>
      <c r="R55" s="71">
        <v>265</v>
      </c>
      <c r="S55" s="81">
        <v>25.8033</v>
      </c>
      <c r="T55" s="63">
        <v>9</v>
      </c>
      <c r="U55" s="68">
        <v>0.87629999999999997</v>
      </c>
      <c r="V55" s="63">
        <v>97</v>
      </c>
      <c r="W55" s="68">
        <v>9.4450000000000003</v>
      </c>
      <c r="X55" s="74">
        <v>2305</v>
      </c>
      <c r="Y55" s="75">
        <v>100</v>
      </c>
      <c r="Z55" s="82"/>
    </row>
    <row r="56" spans="1:26" s="24" customFormat="1" ht="15" customHeight="1" x14ac:dyDescent="0.2">
      <c r="A56" s="22" t="s">
        <v>19</v>
      </c>
      <c r="B56" s="62" t="s">
        <v>69</v>
      </c>
      <c r="C56" s="39">
        <v>88</v>
      </c>
      <c r="D56" s="40">
        <v>0</v>
      </c>
      <c r="E56" s="42">
        <v>0</v>
      </c>
      <c r="F56" s="44">
        <v>0</v>
      </c>
      <c r="G56" s="42">
        <v>0</v>
      </c>
      <c r="H56" s="44">
        <v>1</v>
      </c>
      <c r="I56" s="42">
        <v>1.1765000000000001</v>
      </c>
      <c r="J56" s="43">
        <v>20</v>
      </c>
      <c r="K56" s="42">
        <v>23.529399999999999</v>
      </c>
      <c r="L56" s="44">
        <v>61</v>
      </c>
      <c r="M56" s="42">
        <v>71.764700000000005</v>
      </c>
      <c r="N56" s="43">
        <v>0</v>
      </c>
      <c r="O56" s="42">
        <v>0</v>
      </c>
      <c r="P56" s="45">
        <v>3</v>
      </c>
      <c r="Q56" s="41">
        <v>3.5293999999999999</v>
      </c>
      <c r="R56" s="47">
        <v>24</v>
      </c>
      <c r="S56" s="46">
        <v>27.2727</v>
      </c>
      <c r="T56" s="47">
        <v>3</v>
      </c>
      <c r="U56" s="41">
        <v>3.4091</v>
      </c>
      <c r="V56" s="47">
        <v>0</v>
      </c>
      <c r="W56" s="41">
        <v>0</v>
      </c>
      <c r="X56" s="25">
        <v>720</v>
      </c>
      <c r="Y56" s="26">
        <v>100</v>
      </c>
      <c r="Z56" s="83"/>
    </row>
    <row r="57" spans="1:26" s="24" customFormat="1" ht="15" customHeight="1" x14ac:dyDescent="0.2">
      <c r="A57" s="22" t="s">
        <v>19</v>
      </c>
      <c r="B57" s="78" t="s">
        <v>70</v>
      </c>
      <c r="C57" s="77">
        <v>1703</v>
      </c>
      <c r="D57" s="63">
        <v>29</v>
      </c>
      <c r="E57" s="64">
        <v>1.7079</v>
      </c>
      <c r="F57" s="66">
        <v>11</v>
      </c>
      <c r="G57" s="64">
        <v>0.64780000000000004</v>
      </c>
      <c r="H57" s="65">
        <v>141</v>
      </c>
      <c r="I57" s="64">
        <v>8.3039000000000005</v>
      </c>
      <c r="J57" s="65">
        <v>523</v>
      </c>
      <c r="K57" s="64">
        <v>30.800899999999999</v>
      </c>
      <c r="L57" s="65">
        <v>892</v>
      </c>
      <c r="M57" s="64">
        <v>52.532400000000003</v>
      </c>
      <c r="N57" s="65">
        <v>1</v>
      </c>
      <c r="O57" s="64">
        <v>5.8900000000000001E-2</v>
      </c>
      <c r="P57" s="70">
        <v>101</v>
      </c>
      <c r="Q57" s="68">
        <v>5.9481999999999999</v>
      </c>
      <c r="R57" s="71">
        <v>492</v>
      </c>
      <c r="S57" s="81">
        <v>28.8902</v>
      </c>
      <c r="T57" s="71">
        <v>5</v>
      </c>
      <c r="U57" s="68">
        <v>0.29360000000000003</v>
      </c>
      <c r="V57" s="71">
        <v>58</v>
      </c>
      <c r="W57" s="68">
        <v>3.4058000000000002</v>
      </c>
      <c r="X57" s="74">
        <v>2232</v>
      </c>
      <c r="Y57" s="75">
        <v>100</v>
      </c>
      <c r="Z57" s="82"/>
    </row>
    <row r="58" spans="1:26" s="24" customFormat="1" ht="15" customHeight="1" thickBot="1" x14ac:dyDescent="0.25">
      <c r="A58" s="22" t="s">
        <v>19</v>
      </c>
      <c r="B58" s="80" t="s">
        <v>71</v>
      </c>
      <c r="C58" s="50">
        <v>51</v>
      </c>
      <c r="D58" s="53">
        <v>12</v>
      </c>
      <c r="E58" s="54">
        <v>25</v>
      </c>
      <c r="F58" s="55">
        <v>0</v>
      </c>
      <c r="G58" s="54">
        <v>0</v>
      </c>
      <c r="H58" s="56">
        <v>3</v>
      </c>
      <c r="I58" s="54">
        <v>6.25</v>
      </c>
      <c r="J58" s="55">
        <v>0</v>
      </c>
      <c r="K58" s="54">
        <v>0</v>
      </c>
      <c r="L58" s="55">
        <v>28</v>
      </c>
      <c r="M58" s="54">
        <v>58.333300000000001</v>
      </c>
      <c r="N58" s="55">
        <v>0</v>
      </c>
      <c r="O58" s="54">
        <v>0</v>
      </c>
      <c r="P58" s="73">
        <v>5</v>
      </c>
      <c r="Q58" s="52">
        <v>10.416700000000001</v>
      </c>
      <c r="R58" s="51">
        <v>8</v>
      </c>
      <c r="S58" s="57">
        <v>15.686299999999999</v>
      </c>
      <c r="T58" s="51">
        <v>3</v>
      </c>
      <c r="U58" s="52">
        <v>5.8823999999999996</v>
      </c>
      <c r="V58" s="51">
        <v>0</v>
      </c>
      <c r="W58" s="52">
        <v>0</v>
      </c>
      <c r="X58" s="27">
        <v>365</v>
      </c>
      <c r="Y58" s="28">
        <v>100</v>
      </c>
      <c r="Z58" s="85"/>
    </row>
    <row r="59" spans="1:26" s="24" customFormat="1" ht="15" customHeight="1" x14ac:dyDescent="0.2">
      <c r="A59" s="22"/>
      <c r="B59" s="62"/>
      <c r="C59" s="43"/>
      <c r="D59" s="43"/>
      <c r="E59" s="46"/>
      <c r="F59" s="44"/>
      <c r="G59" s="46"/>
      <c r="H59" s="43"/>
      <c r="I59" s="46"/>
      <c r="J59" s="44"/>
      <c r="K59" s="46"/>
      <c r="L59" s="44"/>
      <c r="M59" s="46"/>
      <c r="N59" s="44"/>
      <c r="O59" s="46"/>
      <c r="P59" s="43"/>
      <c r="Q59" s="46"/>
      <c r="R59" s="44"/>
      <c r="S59" s="46"/>
      <c r="T59" s="44"/>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73</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75</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students with and without disabilities who received ", LOWER(A7), ", ",D69," (",TEXT(U7,"0.0"),"%) were served solely under Section 504 and ", F69," (",TEXT(S7,"0.0"),"%) were served under IDEA.")</f>
        <v>NOTE: Table reads (for US Totals):  Of all 51,780 public school students with and without disabilities who received school-related arrests, 1,087 (2.1%) were served solely under Section 504 and 13,150 (25.4%)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7" s="24" customFormat="1" ht="15" customHeight="1" x14ac:dyDescent="0.2">
      <c r="A65" s="22"/>
      <c r="B65" s="32" t="str">
        <f>CONCATENATE("            Table reads (for US Race/Ethnicity):  Of all ",TEXT(A3,"#,##0")," public school students with and without disabilities who received ",LOWER(A7), ", ",TEXT(D7,"#,##0")," (",TEXT(E7,"0.0"),"%) were American Indian or Alaska Native students with or without disabilities served under IDEA.")</f>
        <v xml:space="preserve">            Table reads (for US Race/Ethnicity):  Of all 50,693 public school students with and without disabilities who received school-related arrests, 900 (1.8%) were American Indian or Alaska Native students with or without disabilities served under IDEA.</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7" s="24" customFormat="1" ht="15" customHeight="1" x14ac:dyDescent="0.2">
      <c r="A66" s="22"/>
      <c r="B66" s="88" t="s">
        <v>76</v>
      </c>
      <c r="C66" s="88"/>
      <c r="D66" s="88"/>
      <c r="E66" s="88"/>
      <c r="F66" s="88"/>
      <c r="G66" s="88"/>
      <c r="H66" s="88"/>
      <c r="I66" s="88"/>
      <c r="J66" s="88"/>
      <c r="K66" s="88"/>
      <c r="L66" s="88"/>
      <c r="M66" s="88"/>
      <c r="N66" s="88"/>
      <c r="O66" s="88"/>
      <c r="P66" s="88"/>
      <c r="Q66" s="88"/>
      <c r="R66" s="88"/>
      <c r="S66" s="88"/>
      <c r="T66" s="88"/>
      <c r="U66" s="88"/>
      <c r="V66" s="88"/>
      <c r="W66" s="88"/>
      <c r="X66" s="30"/>
      <c r="Y66" s="30"/>
      <c r="Z66" s="30"/>
    </row>
    <row r="67" spans="1:27" s="35" customFormat="1" ht="14.1" customHeight="1" x14ac:dyDescent="0.2">
      <c r="A67" s="38"/>
      <c r="B67" s="88" t="s">
        <v>77</v>
      </c>
      <c r="C67" s="88"/>
      <c r="D67" s="88"/>
      <c r="E67" s="88"/>
      <c r="F67" s="88"/>
      <c r="G67" s="88"/>
      <c r="H67" s="88"/>
      <c r="I67" s="88"/>
      <c r="J67" s="88"/>
      <c r="K67" s="88"/>
      <c r="L67" s="88"/>
      <c r="M67" s="88"/>
      <c r="N67" s="88"/>
      <c r="O67" s="88"/>
      <c r="P67" s="88"/>
      <c r="Q67" s="88"/>
      <c r="R67" s="88"/>
      <c r="S67" s="88"/>
      <c r="T67" s="88"/>
      <c r="U67" s="88"/>
      <c r="V67" s="88"/>
      <c r="W67" s="88"/>
      <c r="X67" s="34"/>
      <c r="Y67" s="33"/>
      <c r="Z67" s="33"/>
    </row>
    <row r="69" spans="1:27" ht="15" customHeight="1" x14ac:dyDescent="0.2">
      <c r="B69" s="58"/>
      <c r="C69" s="59" t="str">
        <f>IF(ISTEXT(C7),LEFT(C7,3),TEXT(C7,"#,##0"))</f>
        <v>51,780</v>
      </c>
      <c r="D69" s="59" t="str">
        <f>IF(ISTEXT(T7),LEFT(T7,3),TEXT(T7,"#,##0"))</f>
        <v>1,087</v>
      </c>
      <c r="E69" s="59"/>
      <c r="F69" s="59" t="str">
        <f>IF(ISTEXT(R7),LEFT(R7,3),TEXT(R7,"#,##0"))</f>
        <v>13,150</v>
      </c>
      <c r="G69" s="59"/>
      <c r="H69" s="59" t="str">
        <f>IF(ISTEXT(D7),LEFT(D7,3),TEXT(D7,"#,##0"))</f>
        <v>900</v>
      </c>
      <c r="I69" s="5"/>
      <c r="J69" s="5"/>
      <c r="K69" s="5"/>
      <c r="L69" s="5"/>
      <c r="M69" s="5"/>
      <c r="N69" s="5"/>
      <c r="O69" s="5"/>
      <c r="P69" s="5"/>
      <c r="Q69" s="5"/>
      <c r="R69" s="5"/>
      <c r="S69" s="5"/>
      <c r="T69" s="5"/>
      <c r="U69" s="5"/>
      <c r="V69" s="60"/>
      <c r="W69" s="61"/>
    </row>
    <row r="70" spans="1:27"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61"/>
    </row>
  </sheetData>
  <sortState ref="B8:Y58">
    <sortCondition ref="B8:B58"/>
  </sortState>
  <mergeCells count="16">
    <mergeCell ref="Y4:Z5"/>
    <mergeCell ref="B2:W2"/>
    <mergeCell ref="B4:B5"/>
    <mergeCell ref="C4:C5"/>
    <mergeCell ref="T4:U5"/>
    <mergeCell ref="R4:S5"/>
    <mergeCell ref="D4:Q4"/>
    <mergeCell ref="X4:X5"/>
    <mergeCell ref="D5:E5"/>
    <mergeCell ref="F5:G5"/>
    <mergeCell ref="H5:I5"/>
    <mergeCell ref="J5:K5"/>
    <mergeCell ref="L5:M5"/>
    <mergeCell ref="N5:O5"/>
    <mergeCell ref="P5:Q5"/>
    <mergeCell ref="V4:W5"/>
  </mergeCells>
  <phoneticPr fontId="16"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80" zoomScaleNormal="80" workbookViewId="0"/>
  </sheetViews>
  <sheetFormatPr defaultColWidth="10.140625" defaultRowHeight="14.25" x14ac:dyDescent="0.2"/>
  <cols>
    <col min="1" max="1" width="3.140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1.5703125" style="6" bestFit="1" customWidth="1"/>
    <col min="27"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school-related arrests by race/ethnicity, disability status,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87">
        <f>C7-T7</f>
        <v>35145</v>
      </c>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1</v>
      </c>
      <c r="D4" s="101" t="s">
        <v>89</v>
      </c>
      <c r="E4" s="102"/>
      <c r="F4" s="102"/>
      <c r="G4" s="102"/>
      <c r="H4" s="102"/>
      <c r="I4" s="102"/>
      <c r="J4" s="102"/>
      <c r="K4" s="102"/>
      <c r="L4" s="102"/>
      <c r="M4" s="102"/>
      <c r="N4" s="102"/>
      <c r="O4" s="102"/>
      <c r="P4" s="102"/>
      <c r="Q4" s="103"/>
      <c r="R4" s="97" t="s">
        <v>2</v>
      </c>
      <c r="S4" s="98"/>
      <c r="T4" s="97" t="s">
        <v>3</v>
      </c>
      <c r="U4" s="98"/>
      <c r="V4" s="97" t="s">
        <v>4</v>
      </c>
      <c r="W4" s="98"/>
      <c r="X4" s="104" t="s">
        <v>5</v>
      </c>
      <c r="Y4" s="90" t="s">
        <v>6</v>
      </c>
      <c r="Z4" s="91"/>
    </row>
    <row r="5" spans="1:26"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99"/>
      <c r="U5" s="100"/>
      <c r="V5" s="99"/>
      <c r="W5" s="100"/>
      <c r="X5" s="105"/>
      <c r="Y5" s="90"/>
      <c r="Z5" s="91"/>
    </row>
    <row r="6" spans="1:26"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c r="Z6" s="84"/>
    </row>
    <row r="7" spans="1:26" s="24" customFormat="1" ht="15" customHeight="1" x14ac:dyDescent="0.2">
      <c r="A7" s="22" t="s">
        <v>17</v>
      </c>
      <c r="B7" s="76" t="s">
        <v>18</v>
      </c>
      <c r="C7" s="77">
        <v>35960</v>
      </c>
      <c r="D7" s="63">
        <v>559</v>
      </c>
      <c r="E7" s="64">
        <v>1.591</v>
      </c>
      <c r="F7" s="65">
        <v>348</v>
      </c>
      <c r="G7" s="64">
        <v>0.99019999999999997</v>
      </c>
      <c r="H7" s="65">
        <v>8724</v>
      </c>
      <c r="I7" s="64">
        <v>24.822900000000001</v>
      </c>
      <c r="J7" s="65">
        <v>11925</v>
      </c>
      <c r="K7" s="64">
        <v>33.930900000000001</v>
      </c>
      <c r="L7" s="65">
        <v>12171</v>
      </c>
      <c r="M7" s="64">
        <v>34.630800000000001</v>
      </c>
      <c r="N7" s="66">
        <v>260</v>
      </c>
      <c r="O7" s="64">
        <v>0.73980000000000001</v>
      </c>
      <c r="P7" s="67">
        <v>1158</v>
      </c>
      <c r="Q7" s="68">
        <v>3.2949199999999998</v>
      </c>
      <c r="R7" s="69">
        <v>10217</v>
      </c>
      <c r="S7" s="81">
        <v>28.412099999999999</v>
      </c>
      <c r="T7" s="69">
        <v>815</v>
      </c>
      <c r="U7" s="68">
        <v>2.2664</v>
      </c>
      <c r="V7" s="69">
        <v>2402</v>
      </c>
      <c r="W7" s="68">
        <v>6.68</v>
      </c>
      <c r="X7" s="74">
        <v>96360</v>
      </c>
      <c r="Y7" s="75">
        <v>98.051000000000002</v>
      </c>
      <c r="Z7" s="82"/>
    </row>
    <row r="8" spans="1:26" s="24" customFormat="1" ht="15" customHeight="1" x14ac:dyDescent="0.2">
      <c r="A8" s="22" t="s">
        <v>19</v>
      </c>
      <c r="B8" s="62" t="s">
        <v>20</v>
      </c>
      <c r="C8" s="39">
        <v>589</v>
      </c>
      <c r="D8" s="40">
        <v>10</v>
      </c>
      <c r="E8" s="42">
        <v>1.724</v>
      </c>
      <c r="F8" s="44">
        <v>5</v>
      </c>
      <c r="G8" s="42">
        <v>0.86209999999999998</v>
      </c>
      <c r="H8" s="43">
        <v>28</v>
      </c>
      <c r="I8" s="42">
        <v>4.8276000000000003</v>
      </c>
      <c r="J8" s="44">
        <v>361</v>
      </c>
      <c r="K8" s="42">
        <v>62.241399999999999</v>
      </c>
      <c r="L8" s="44">
        <v>167</v>
      </c>
      <c r="M8" s="42">
        <v>28.793099999999999</v>
      </c>
      <c r="N8" s="44">
        <v>0</v>
      </c>
      <c r="O8" s="42">
        <v>0</v>
      </c>
      <c r="P8" s="48">
        <v>9</v>
      </c>
      <c r="Q8" s="41">
        <v>1.55172</v>
      </c>
      <c r="R8" s="47">
        <v>160</v>
      </c>
      <c r="S8" s="46">
        <v>27.1647</v>
      </c>
      <c r="T8" s="40">
        <v>9</v>
      </c>
      <c r="U8" s="41">
        <v>1.528</v>
      </c>
      <c r="V8" s="40">
        <v>15</v>
      </c>
      <c r="W8" s="41">
        <v>2.5470000000000002</v>
      </c>
      <c r="X8" s="25">
        <v>1400</v>
      </c>
      <c r="Y8" s="26">
        <v>100</v>
      </c>
      <c r="Z8" s="83"/>
    </row>
    <row r="9" spans="1:26" s="24" customFormat="1" ht="15" customHeight="1" x14ac:dyDescent="0.2">
      <c r="A9" s="22" t="s">
        <v>19</v>
      </c>
      <c r="B9" s="78" t="s">
        <v>21</v>
      </c>
      <c r="C9" s="77">
        <v>1</v>
      </c>
      <c r="D9" s="63">
        <v>1</v>
      </c>
      <c r="E9" s="64">
        <v>100</v>
      </c>
      <c r="F9" s="65">
        <v>0</v>
      </c>
      <c r="G9" s="64">
        <v>0</v>
      </c>
      <c r="H9" s="65">
        <v>0</v>
      </c>
      <c r="I9" s="64">
        <v>0</v>
      </c>
      <c r="J9" s="66">
        <v>0</v>
      </c>
      <c r="K9" s="64">
        <v>0</v>
      </c>
      <c r="L9" s="66">
        <v>0</v>
      </c>
      <c r="M9" s="64">
        <v>0</v>
      </c>
      <c r="N9" s="65">
        <v>0</v>
      </c>
      <c r="O9" s="64">
        <v>0</v>
      </c>
      <c r="P9" s="70">
        <v>0</v>
      </c>
      <c r="Q9" s="68">
        <v>0</v>
      </c>
      <c r="R9" s="71">
        <v>0</v>
      </c>
      <c r="S9" s="81">
        <v>0</v>
      </c>
      <c r="T9" s="71">
        <v>0</v>
      </c>
      <c r="U9" s="68">
        <v>0</v>
      </c>
      <c r="V9" s="71">
        <v>1</v>
      </c>
      <c r="W9" s="68">
        <v>100</v>
      </c>
      <c r="X9" s="74">
        <v>503</v>
      </c>
      <c r="Y9" s="75">
        <v>100</v>
      </c>
      <c r="Z9" s="82"/>
    </row>
    <row r="10" spans="1:26" s="24" customFormat="1" ht="15" customHeight="1" x14ac:dyDescent="0.2">
      <c r="A10" s="22" t="s">
        <v>19</v>
      </c>
      <c r="B10" s="62" t="s">
        <v>22</v>
      </c>
      <c r="C10" s="39">
        <v>955</v>
      </c>
      <c r="D10" s="47">
        <v>98</v>
      </c>
      <c r="E10" s="42">
        <v>10.426</v>
      </c>
      <c r="F10" s="44">
        <v>4</v>
      </c>
      <c r="G10" s="42">
        <v>0.42549999999999999</v>
      </c>
      <c r="H10" s="43">
        <v>505</v>
      </c>
      <c r="I10" s="42">
        <v>53.723399999999998</v>
      </c>
      <c r="J10" s="44">
        <v>79</v>
      </c>
      <c r="K10" s="42">
        <v>8.4042999999999992</v>
      </c>
      <c r="L10" s="43">
        <v>239</v>
      </c>
      <c r="M10" s="42">
        <v>25.4255</v>
      </c>
      <c r="N10" s="43">
        <v>1</v>
      </c>
      <c r="O10" s="42">
        <v>0.10639999999999999</v>
      </c>
      <c r="P10" s="45">
        <v>14</v>
      </c>
      <c r="Q10" s="41">
        <v>1.48936</v>
      </c>
      <c r="R10" s="47">
        <v>223</v>
      </c>
      <c r="S10" s="46">
        <v>23.3508</v>
      </c>
      <c r="T10" s="47">
        <v>15</v>
      </c>
      <c r="U10" s="41">
        <v>1.5707</v>
      </c>
      <c r="V10" s="47">
        <v>30</v>
      </c>
      <c r="W10" s="41">
        <v>3.141</v>
      </c>
      <c r="X10" s="25">
        <v>1977</v>
      </c>
      <c r="Y10" s="26">
        <v>100</v>
      </c>
      <c r="Z10" s="83"/>
    </row>
    <row r="11" spans="1:26" s="24" customFormat="1" ht="15" customHeight="1" x14ac:dyDescent="0.2">
      <c r="A11" s="22" t="s">
        <v>19</v>
      </c>
      <c r="B11" s="78" t="s">
        <v>23</v>
      </c>
      <c r="C11" s="77">
        <v>475</v>
      </c>
      <c r="D11" s="63">
        <v>1</v>
      </c>
      <c r="E11" s="64">
        <v>0.215</v>
      </c>
      <c r="F11" s="66">
        <v>2</v>
      </c>
      <c r="G11" s="64">
        <v>0.43009999999999998</v>
      </c>
      <c r="H11" s="65">
        <v>93</v>
      </c>
      <c r="I11" s="64">
        <v>20</v>
      </c>
      <c r="J11" s="65">
        <v>149</v>
      </c>
      <c r="K11" s="64">
        <v>32.042999999999999</v>
      </c>
      <c r="L11" s="65">
        <v>202</v>
      </c>
      <c r="M11" s="64">
        <v>43.440899999999999</v>
      </c>
      <c r="N11" s="65">
        <v>8</v>
      </c>
      <c r="O11" s="64">
        <v>1.7203999999999999</v>
      </c>
      <c r="P11" s="70">
        <v>10</v>
      </c>
      <c r="Q11" s="68">
        <v>2.1505399999999999</v>
      </c>
      <c r="R11" s="63">
        <v>96</v>
      </c>
      <c r="S11" s="81">
        <v>20.2105</v>
      </c>
      <c r="T11" s="71">
        <v>10</v>
      </c>
      <c r="U11" s="68">
        <v>2.1053000000000002</v>
      </c>
      <c r="V11" s="71">
        <v>71</v>
      </c>
      <c r="W11" s="68">
        <v>14.946999999999999</v>
      </c>
      <c r="X11" s="74">
        <v>1092</v>
      </c>
      <c r="Y11" s="75">
        <v>100</v>
      </c>
      <c r="Z11" s="82"/>
    </row>
    <row r="12" spans="1:26" s="24" customFormat="1" ht="15" customHeight="1" x14ac:dyDescent="0.2">
      <c r="A12" s="22" t="s">
        <v>19</v>
      </c>
      <c r="B12" s="62" t="s">
        <v>24</v>
      </c>
      <c r="C12" s="39">
        <v>1881</v>
      </c>
      <c r="D12" s="40">
        <v>17</v>
      </c>
      <c r="E12" s="42">
        <v>0.91900000000000004</v>
      </c>
      <c r="F12" s="43">
        <v>79</v>
      </c>
      <c r="G12" s="42">
        <v>4.2702999999999998</v>
      </c>
      <c r="H12" s="44">
        <v>1059</v>
      </c>
      <c r="I12" s="42">
        <v>57.243200000000002</v>
      </c>
      <c r="J12" s="44">
        <v>320</v>
      </c>
      <c r="K12" s="42">
        <v>17.2973</v>
      </c>
      <c r="L12" s="44">
        <v>310</v>
      </c>
      <c r="M12" s="42">
        <v>16.756799999999998</v>
      </c>
      <c r="N12" s="43">
        <v>10</v>
      </c>
      <c r="O12" s="42">
        <v>0.54049999999999998</v>
      </c>
      <c r="P12" s="48">
        <v>55</v>
      </c>
      <c r="Q12" s="41">
        <v>2.9729700000000001</v>
      </c>
      <c r="R12" s="40">
        <v>464</v>
      </c>
      <c r="S12" s="46">
        <v>24.6677</v>
      </c>
      <c r="T12" s="47">
        <v>31</v>
      </c>
      <c r="U12" s="41">
        <v>1.6480999999999999</v>
      </c>
      <c r="V12" s="47">
        <v>355</v>
      </c>
      <c r="W12" s="41">
        <v>18.873000000000001</v>
      </c>
      <c r="X12" s="25">
        <v>10138</v>
      </c>
      <c r="Y12" s="26">
        <v>100</v>
      </c>
      <c r="Z12" s="83"/>
    </row>
    <row r="13" spans="1:26" s="24" customFormat="1" ht="15" customHeight="1" x14ac:dyDescent="0.2">
      <c r="A13" s="22" t="s">
        <v>19</v>
      </c>
      <c r="B13" s="78" t="s">
        <v>25</v>
      </c>
      <c r="C13" s="77">
        <v>189</v>
      </c>
      <c r="D13" s="63">
        <v>0</v>
      </c>
      <c r="E13" s="64">
        <v>0</v>
      </c>
      <c r="F13" s="66">
        <v>1</v>
      </c>
      <c r="G13" s="64">
        <v>0.52910000000000001</v>
      </c>
      <c r="H13" s="65">
        <v>75</v>
      </c>
      <c r="I13" s="64">
        <v>39.682499999999997</v>
      </c>
      <c r="J13" s="66">
        <v>24</v>
      </c>
      <c r="K13" s="64">
        <v>12.698399999999999</v>
      </c>
      <c r="L13" s="65">
        <v>79</v>
      </c>
      <c r="M13" s="64">
        <v>41.798900000000003</v>
      </c>
      <c r="N13" s="65">
        <v>2</v>
      </c>
      <c r="O13" s="64">
        <v>1.0582</v>
      </c>
      <c r="P13" s="67">
        <v>8</v>
      </c>
      <c r="Q13" s="68">
        <v>4.2328000000000001</v>
      </c>
      <c r="R13" s="71">
        <v>31</v>
      </c>
      <c r="S13" s="81">
        <v>16.402100000000001</v>
      </c>
      <c r="T13" s="63">
        <v>0</v>
      </c>
      <c r="U13" s="68">
        <v>0</v>
      </c>
      <c r="V13" s="63">
        <v>37</v>
      </c>
      <c r="W13" s="68">
        <v>19.577000000000002</v>
      </c>
      <c r="X13" s="74">
        <v>1868</v>
      </c>
      <c r="Y13" s="75">
        <v>91.381</v>
      </c>
      <c r="Z13" s="82"/>
    </row>
    <row r="14" spans="1:26" s="24" customFormat="1" ht="15" customHeight="1" x14ac:dyDescent="0.2">
      <c r="A14" s="22" t="s">
        <v>19</v>
      </c>
      <c r="B14" s="62" t="s">
        <v>26</v>
      </c>
      <c r="C14" s="49">
        <v>1007</v>
      </c>
      <c r="D14" s="40">
        <v>2</v>
      </c>
      <c r="E14" s="42">
        <v>0.20599999999999999</v>
      </c>
      <c r="F14" s="44">
        <v>11</v>
      </c>
      <c r="G14" s="42">
        <v>1.1352</v>
      </c>
      <c r="H14" s="43">
        <v>355</v>
      </c>
      <c r="I14" s="42">
        <v>36.6357</v>
      </c>
      <c r="J14" s="43">
        <v>270</v>
      </c>
      <c r="K14" s="42">
        <v>27.863800000000001</v>
      </c>
      <c r="L14" s="43">
        <v>304</v>
      </c>
      <c r="M14" s="42">
        <v>31.372499999999999</v>
      </c>
      <c r="N14" s="44">
        <v>0</v>
      </c>
      <c r="O14" s="42">
        <v>0</v>
      </c>
      <c r="P14" s="45">
        <v>27</v>
      </c>
      <c r="Q14" s="41">
        <v>2.7863799999999999</v>
      </c>
      <c r="R14" s="40">
        <v>371</v>
      </c>
      <c r="S14" s="46">
        <v>36.842100000000002</v>
      </c>
      <c r="T14" s="47">
        <v>38</v>
      </c>
      <c r="U14" s="41">
        <v>3.7736000000000001</v>
      </c>
      <c r="V14" s="47">
        <v>78</v>
      </c>
      <c r="W14" s="41">
        <v>7.7460000000000004</v>
      </c>
      <c r="X14" s="25">
        <v>1238</v>
      </c>
      <c r="Y14" s="26">
        <v>100</v>
      </c>
      <c r="Z14" s="83"/>
    </row>
    <row r="15" spans="1:26" s="24" customFormat="1" ht="15" customHeight="1" x14ac:dyDescent="0.2">
      <c r="A15" s="22" t="s">
        <v>19</v>
      </c>
      <c r="B15" s="78" t="s">
        <v>27</v>
      </c>
      <c r="C15" s="79">
        <v>245</v>
      </c>
      <c r="D15" s="63">
        <v>0</v>
      </c>
      <c r="E15" s="64">
        <v>0</v>
      </c>
      <c r="F15" s="65">
        <v>2</v>
      </c>
      <c r="G15" s="64">
        <v>0.81969999999999998</v>
      </c>
      <c r="H15" s="65">
        <v>27</v>
      </c>
      <c r="I15" s="64">
        <v>11.0656</v>
      </c>
      <c r="J15" s="66">
        <v>125</v>
      </c>
      <c r="K15" s="64">
        <v>51.229500000000002</v>
      </c>
      <c r="L15" s="65">
        <v>85</v>
      </c>
      <c r="M15" s="64">
        <v>34.836100000000002</v>
      </c>
      <c r="N15" s="66">
        <v>0</v>
      </c>
      <c r="O15" s="64">
        <v>0</v>
      </c>
      <c r="P15" s="67">
        <v>5</v>
      </c>
      <c r="Q15" s="68">
        <v>2.0491799999999998</v>
      </c>
      <c r="R15" s="63">
        <v>85</v>
      </c>
      <c r="S15" s="81">
        <v>34.693899999999999</v>
      </c>
      <c r="T15" s="71">
        <v>1</v>
      </c>
      <c r="U15" s="68">
        <v>0.40820000000000001</v>
      </c>
      <c r="V15" s="71">
        <v>0</v>
      </c>
      <c r="W15" s="68">
        <v>0</v>
      </c>
      <c r="X15" s="74">
        <v>235</v>
      </c>
      <c r="Y15" s="75">
        <v>100</v>
      </c>
      <c r="Z15" s="82"/>
    </row>
    <row r="16" spans="1:26" s="24" customFormat="1" ht="15" customHeight="1" x14ac:dyDescent="0.2">
      <c r="A16" s="22" t="s">
        <v>19</v>
      </c>
      <c r="B16" s="62" t="s">
        <v>28</v>
      </c>
      <c r="C16" s="49">
        <v>77</v>
      </c>
      <c r="D16" s="47">
        <v>0</v>
      </c>
      <c r="E16" s="42">
        <v>0</v>
      </c>
      <c r="F16" s="43">
        <v>0</v>
      </c>
      <c r="G16" s="42">
        <v>0</v>
      </c>
      <c r="H16" s="44">
        <v>9</v>
      </c>
      <c r="I16" s="42">
        <v>11.6883</v>
      </c>
      <c r="J16" s="43">
        <v>68</v>
      </c>
      <c r="K16" s="42">
        <v>88.311700000000002</v>
      </c>
      <c r="L16" s="44">
        <v>0</v>
      </c>
      <c r="M16" s="42">
        <v>0</v>
      </c>
      <c r="N16" s="43">
        <v>0</v>
      </c>
      <c r="O16" s="42">
        <v>0</v>
      </c>
      <c r="P16" s="45">
        <v>0</v>
      </c>
      <c r="Q16" s="41">
        <v>0</v>
      </c>
      <c r="R16" s="40">
        <v>29</v>
      </c>
      <c r="S16" s="46">
        <v>37.662300000000002</v>
      </c>
      <c r="T16" s="40">
        <v>0</v>
      </c>
      <c r="U16" s="41">
        <v>0</v>
      </c>
      <c r="V16" s="40">
        <v>7</v>
      </c>
      <c r="W16" s="41">
        <v>9.0909999999999993</v>
      </c>
      <c r="X16" s="25">
        <v>221</v>
      </c>
      <c r="Y16" s="26">
        <v>100</v>
      </c>
      <c r="Z16" s="83"/>
    </row>
    <row r="17" spans="1:26" s="24" customFormat="1" ht="15" customHeight="1" x14ac:dyDescent="0.2">
      <c r="A17" s="22" t="s">
        <v>19</v>
      </c>
      <c r="B17" s="78" t="s">
        <v>29</v>
      </c>
      <c r="C17" s="77">
        <v>1016</v>
      </c>
      <c r="D17" s="63">
        <v>5</v>
      </c>
      <c r="E17" s="64">
        <v>0.51800000000000002</v>
      </c>
      <c r="F17" s="66">
        <v>4</v>
      </c>
      <c r="G17" s="64">
        <v>0.41410000000000002</v>
      </c>
      <c r="H17" s="65">
        <v>233</v>
      </c>
      <c r="I17" s="64">
        <v>24.120100000000001</v>
      </c>
      <c r="J17" s="66">
        <v>436</v>
      </c>
      <c r="K17" s="64">
        <v>45.134599999999999</v>
      </c>
      <c r="L17" s="66">
        <v>260</v>
      </c>
      <c r="M17" s="64">
        <v>26.915099999999999</v>
      </c>
      <c r="N17" s="66">
        <v>2</v>
      </c>
      <c r="O17" s="64">
        <v>0.20699999999999999</v>
      </c>
      <c r="P17" s="70">
        <v>26</v>
      </c>
      <c r="Q17" s="68">
        <v>2.6915100000000001</v>
      </c>
      <c r="R17" s="63">
        <v>326</v>
      </c>
      <c r="S17" s="81">
        <v>32.086599999999997</v>
      </c>
      <c r="T17" s="63">
        <v>50</v>
      </c>
      <c r="U17" s="68">
        <v>4.9212999999999996</v>
      </c>
      <c r="V17" s="63">
        <v>43</v>
      </c>
      <c r="W17" s="68">
        <v>4.2320000000000002</v>
      </c>
      <c r="X17" s="74">
        <v>3952</v>
      </c>
      <c r="Y17" s="75">
        <v>100</v>
      </c>
      <c r="Z17" s="82"/>
    </row>
    <row r="18" spans="1:26" s="24" customFormat="1" ht="15" customHeight="1" x14ac:dyDescent="0.2">
      <c r="A18" s="22" t="s">
        <v>19</v>
      </c>
      <c r="B18" s="62" t="s">
        <v>30</v>
      </c>
      <c r="C18" s="39">
        <v>2419</v>
      </c>
      <c r="D18" s="47">
        <v>7</v>
      </c>
      <c r="E18" s="42">
        <v>0.29899999999999999</v>
      </c>
      <c r="F18" s="44">
        <v>19</v>
      </c>
      <c r="G18" s="42">
        <v>0.81059999999999999</v>
      </c>
      <c r="H18" s="44">
        <v>243</v>
      </c>
      <c r="I18" s="42">
        <v>10.366899999999999</v>
      </c>
      <c r="J18" s="44">
        <v>1423</v>
      </c>
      <c r="K18" s="42">
        <v>60.708199999999998</v>
      </c>
      <c r="L18" s="44">
        <v>577</v>
      </c>
      <c r="M18" s="42">
        <v>24.616</v>
      </c>
      <c r="N18" s="44">
        <v>3</v>
      </c>
      <c r="O18" s="42">
        <v>0.128</v>
      </c>
      <c r="P18" s="45">
        <v>72</v>
      </c>
      <c r="Q18" s="41">
        <v>3.0716700000000001</v>
      </c>
      <c r="R18" s="40">
        <v>578</v>
      </c>
      <c r="S18" s="46">
        <v>23.894200000000001</v>
      </c>
      <c r="T18" s="47">
        <v>75</v>
      </c>
      <c r="U18" s="41">
        <v>3.1004999999999998</v>
      </c>
      <c r="V18" s="47">
        <v>66</v>
      </c>
      <c r="W18" s="41">
        <v>2.7280000000000002</v>
      </c>
      <c r="X18" s="25">
        <v>2407</v>
      </c>
      <c r="Y18" s="26">
        <v>100</v>
      </c>
      <c r="Z18" s="83"/>
    </row>
    <row r="19" spans="1:26" s="24" customFormat="1" ht="15" customHeight="1" x14ac:dyDescent="0.2">
      <c r="A19" s="22" t="s">
        <v>19</v>
      </c>
      <c r="B19" s="78" t="s">
        <v>31</v>
      </c>
      <c r="C19" s="77">
        <v>386</v>
      </c>
      <c r="D19" s="63">
        <v>2</v>
      </c>
      <c r="E19" s="64">
        <v>0.55100000000000005</v>
      </c>
      <c r="F19" s="65">
        <v>75</v>
      </c>
      <c r="G19" s="64">
        <v>20.661200000000001</v>
      </c>
      <c r="H19" s="65">
        <v>24</v>
      </c>
      <c r="I19" s="64">
        <v>6.6116000000000001</v>
      </c>
      <c r="J19" s="65">
        <v>4</v>
      </c>
      <c r="K19" s="64">
        <v>1.1019000000000001</v>
      </c>
      <c r="L19" s="65">
        <v>37</v>
      </c>
      <c r="M19" s="64">
        <v>10.1928</v>
      </c>
      <c r="N19" s="65">
        <v>192</v>
      </c>
      <c r="O19" s="64">
        <v>52.892600000000002</v>
      </c>
      <c r="P19" s="67">
        <v>29</v>
      </c>
      <c r="Q19" s="68">
        <v>7.9889799999999997</v>
      </c>
      <c r="R19" s="63">
        <v>109</v>
      </c>
      <c r="S19" s="81">
        <v>28.238299999999999</v>
      </c>
      <c r="T19" s="63">
        <v>23</v>
      </c>
      <c r="U19" s="68">
        <v>5.9584999999999999</v>
      </c>
      <c r="V19" s="63">
        <v>73</v>
      </c>
      <c r="W19" s="68">
        <v>18.911999999999999</v>
      </c>
      <c r="X19" s="74">
        <v>290</v>
      </c>
      <c r="Y19" s="75">
        <v>100</v>
      </c>
      <c r="Z19" s="82"/>
    </row>
    <row r="20" spans="1:26" s="24" customFormat="1" ht="15" customHeight="1" x14ac:dyDescent="0.2">
      <c r="A20" s="22" t="s">
        <v>19</v>
      </c>
      <c r="B20" s="62" t="s">
        <v>32</v>
      </c>
      <c r="C20" s="49">
        <v>83</v>
      </c>
      <c r="D20" s="47">
        <v>3</v>
      </c>
      <c r="E20" s="42">
        <v>3.75</v>
      </c>
      <c r="F20" s="43">
        <v>0</v>
      </c>
      <c r="G20" s="42">
        <v>0</v>
      </c>
      <c r="H20" s="44">
        <v>14</v>
      </c>
      <c r="I20" s="42">
        <v>17.5</v>
      </c>
      <c r="J20" s="43">
        <v>1</v>
      </c>
      <c r="K20" s="42">
        <v>1.25</v>
      </c>
      <c r="L20" s="43">
        <v>59</v>
      </c>
      <c r="M20" s="42">
        <v>73.75</v>
      </c>
      <c r="N20" s="43">
        <v>0</v>
      </c>
      <c r="O20" s="42">
        <v>0</v>
      </c>
      <c r="P20" s="45">
        <v>3</v>
      </c>
      <c r="Q20" s="41">
        <v>3.75</v>
      </c>
      <c r="R20" s="40">
        <v>17</v>
      </c>
      <c r="S20" s="46">
        <v>20.4819</v>
      </c>
      <c r="T20" s="47">
        <v>3</v>
      </c>
      <c r="U20" s="41">
        <v>3.6145</v>
      </c>
      <c r="V20" s="47">
        <v>1</v>
      </c>
      <c r="W20" s="41">
        <v>1.2050000000000001</v>
      </c>
      <c r="X20" s="25">
        <v>720</v>
      </c>
      <c r="Y20" s="26">
        <v>100</v>
      </c>
      <c r="Z20" s="83"/>
    </row>
    <row r="21" spans="1:26" s="24" customFormat="1" ht="15" customHeight="1" x14ac:dyDescent="0.2">
      <c r="A21" s="22" t="s">
        <v>19</v>
      </c>
      <c r="B21" s="78" t="s">
        <v>33</v>
      </c>
      <c r="C21" s="77">
        <v>2088</v>
      </c>
      <c r="D21" s="71">
        <v>8</v>
      </c>
      <c r="E21" s="64">
        <v>0.39400000000000002</v>
      </c>
      <c r="F21" s="65">
        <v>23</v>
      </c>
      <c r="G21" s="64">
        <v>1.1335999999999999</v>
      </c>
      <c r="H21" s="66">
        <v>513</v>
      </c>
      <c r="I21" s="64">
        <v>25.2834</v>
      </c>
      <c r="J21" s="65">
        <v>770</v>
      </c>
      <c r="K21" s="64">
        <v>37.9497</v>
      </c>
      <c r="L21" s="65">
        <v>645</v>
      </c>
      <c r="M21" s="64">
        <v>31.789100000000001</v>
      </c>
      <c r="N21" s="65">
        <v>2</v>
      </c>
      <c r="O21" s="64">
        <v>9.8599999999999993E-2</v>
      </c>
      <c r="P21" s="70">
        <v>68</v>
      </c>
      <c r="Q21" s="68">
        <v>3.3513999999999999</v>
      </c>
      <c r="R21" s="71">
        <v>704</v>
      </c>
      <c r="S21" s="81">
        <v>33.716500000000003</v>
      </c>
      <c r="T21" s="63">
        <v>59</v>
      </c>
      <c r="U21" s="68">
        <v>2.8256999999999999</v>
      </c>
      <c r="V21" s="63">
        <v>138</v>
      </c>
      <c r="W21" s="68">
        <v>6.609</v>
      </c>
      <c r="X21" s="74">
        <v>4081</v>
      </c>
      <c r="Y21" s="75">
        <v>99.73</v>
      </c>
      <c r="Z21" s="82"/>
    </row>
    <row r="22" spans="1:26" s="24" customFormat="1" ht="15" customHeight="1" x14ac:dyDescent="0.2">
      <c r="A22" s="22" t="s">
        <v>19</v>
      </c>
      <c r="B22" s="62" t="s">
        <v>34</v>
      </c>
      <c r="C22" s="39">
        <v>1071</v>
      </c>
      <c r="D22" s="40">
        <v>4</v>
      </c>
      <c r="E22" s="42">
        <v>0.38</v>
      </c>
      <c r="F22" s="43">
        <v>3</v>
      </c>
      <c r="G22" s="42">
        <v>0.28460000000000002</v>
      </c>
      <c r="H22" s="43">
        <v>70</v>
      </c>
      <c r="I22" s="42">
        <v>6.6414</v>
      </c>
      <c r="J22" s="44">
        <v>265</v>
      </c>
      <c r="K22" s="42">
        <v>25.142299999999999</v>
      </c>
      <c r="L22" s="44">
        <v>614</v>
      </c>
      <c r="M22" s="42">
        <v>58.254300000000001</v>
      </c>
      <c r="N22" s="44">
        <v>0</v>
      </c>
      <c r="O22" s="42">
        <v>0</v>
      </c>
      <c r="P22" s="48">
        <v>98</v>
      </c>
      <c r="Q22" s="41">
        <v>9.2979099999999999</v>
      </c>
      <c r="R22" s="47">
        <v>331</v>
      </c>
      <c r="S22" s="46">
        <v>30.9057</v>
      </c>
      <c r="T22" s="47">
        <v>17</v>
      </c>
      <c r="U22" s="41">
        <v>1.5872999999999999</v>
      </c>
      <c r="V22" s="47">
        <v>29</v>
      </c>
      <c r="W22" s="41">
        <v>2.7080000000000002</v>
      </c>
      <c r="X22" s="25">
        <v>1879</v>
      </c>
      <c r="Y22" s="26">
        <v>100</v>
      </c>
      <c r="Z22" s="83"/>
    </row>
    <row r="23" spans="1:26" s="24" customFormat="1" ht="15" customHeight="1" x14ac:dyDescent="0.2">
      <c r="A23" s="22" t="s">
        <v>19</v>
      </c>
      <c r="B23" s="78" t="s">
        <v>35</v>
      </c>
      <c r="C23" s="77">
        <v>755</v>
      </c>
      <c r="D23" s="63">
        <v>3</v>
      </c>
      <c r="E23" s="64">
        <v>0.39900000000000002</v>
      </c>
      <c r="F23" s="65">
        <v>5</v>
      </c>
      <c r="G23" s="64">
        <v>0.66579999999999995</v>
      </c>
      <c r="H23" s="65">
        <v>69</v>
      </c>
      <c r="I23" s="64">
        <v>9.1876999999999995</v>
      </c>
      <c r="J23" s="65">
        <v>202</v>
      </c>
      <c r="K23" s="64">
        <v>26.897500000000001</v>
      </c>
      <c r="L23" s="65">
        <v>428</v>
      </c>
      <c r="M23" s="64">
        <v>56.990699999999997</v>
      </c>
      <c r="N23" s="65">
        <v>3</v>
      </c>
      <c r="O23" s="64">
        <v>0.39950000000000002</v>
      </c>
      <c r="P23" s="70">
        <v>41</v>
      </c>
      <c r="Q23" s="68">
        <v>5.45939</v>
      </c>
      <c r="R23" s="63">
        <v>194</v>
      </c>
      <c r="S23" s="81">
        <v>25.695399999999999</v>
      </c>
      <c r="T23" s="71">
        <v>4</v>
      </c>
      <c r="U23" s="68">
        <v>0.52980000000000005</v>
      </c>
      <c r="V23" s="71">
        <v>51</v>
      </c>
      <c r="W23" s="68">
        <v>6.7549999999999999</v>
      </c>
      <c r="X23" s="74">
        <v>1365</v>
      </c>
      <c r="Y23" s="75">
        <v>100</v>
      </c>
      <c r="Z23" s="82"/>
    </row>
    <row r="24" spans="1:26" s="24" customFormat="1" ht="15" customHeight="1" x14ac:dyDescent="0.2">
      <c r="A24" s="22" t="s">
        <v>19</v>
      </c>
      <c r="B24" s="62" t="s">
        <v>36</v>
      </c>
      <c r="C24" s="39">
        <v>276</v>
      </c>
      <c r="D24" s="47">
        <v>5</v>
      </c>
      <c r="E24" s="42">
        <v>1.825</v>
      </c>
      <c r="F24" s="44">
        <v>0</v>
      </c>
      <c r="G24" s="42">
        <v>0</v>
      </c>
      <c r="H24" s="43">
        <v>35</v>
      </c>
      <c r="I24" s="42">
        <v>12.7737</v>
      </c>
      <c r="J24" s="44">
        <v>50</v>
      </c>
      <c r="K24" s="42">
        <v>18.248200000000001</v>
      </c>
      <c r="L24" s="44">
        <v>162</v>
      </c>
      <c r="M24" s="42">
        <v>59.124099999999999</v>
      </c>
      <c r="N24" s="44">
        <v>1</v>
      </c>
      <c r="O24" s="42">
        <v>0.36499999999999999</v>
      </c>
      <c r="P24" s="48">
        <v>21</v>
      </c>
      <c r="Q24" s="41">
        <v>7.6642299999999999</v>
      </c>
      <c r="R24" s="40">
        <v>101</v>
      </c>
      <c r="S24" s="46">
        <v>36.594200000000001</v>
      </c>
      <c r="T24" s="47">
        <v>2</v>
      </c>
      <c r="U24" s="41">
        <v>0.72460000000000002</v>
      </c>
      <c r="V24" s="47">
        <v>18</v>
      </c>
      <c r="W24" s="41">
        <v>6.5220000000000002</v>
      </c>
      <c r="X24" s="25">
        <v>1356</v>
      </c>
      <c r="Y24" s="26">
        <v>99.778999999999996</v>
      </c>
      <c r="Z24" s="83"/>
    </row>
    <row r="25" spans="1:26" s="24" customFormat="1" ht="15" customHeight="1" x14ac:dyDescent="0.2">
      <c r="A25" s="22" t="s">
        <v>19</v>
      </c>
      <c r="B25" s="78" t="s">
        <v>37</v>
      </c>
      <c r="C25" s="79">
        <v>246</v>
      </c>
      <c r="D25" s="63">
        <v>1</v>
      </c>
      <c r="E25" s="64">
        <v>0.40799999999999997</v>
      </c>
      <c r="F25" s="65">
        <v>0</v>
      </c>
      <c r="G25" s="64">
        <v>0</v>
      </c>
      <c r="H25" s="65">
        <v>6</v>
      </c>
      <c r="I25" s="64">
        <v>2.4489999999999998</v>
      </c>
      <c r="J25" s="65">
        <v>98</v>
      </c>
      <c r="K25" s="64">
        <v>40</v>
      </c>
      <c r="L25" s="66">
        <v>135</v>
      </c>
      <c r="M25" s="64">
        <v>55.101999999999997</v>
      </c>
      <c r="N25" s="65">
        <v>0</v>
      </c>
      <c r="O25" s="64">
        <v>0</v>
      </c>
      <c r="P25" s="70">
        <v>5</v>
      </c>
      <c r="Q25" s="68">
        <v>2.0408200000000001</v>
      </c>
      <c r="R25" s="63">
        <v>78</v>
      </c>
      <c r="S25" s="81">
        <v>31.7073</v>
      </c>
      <c r="T25" s="63">
        <v>1</v>
      </c>
      <c r="U25" s="68">
        <v>0.40649999999999997</v>
      </c>
      <c r="V25" s="63">
        <v>5</v>
      </c>
      <c r="W25" s="68">
        <v>2.0329999999999999</v>
      </c>
      <c r="X25" s="74">
        <v>1407</v>
      </c>
      <c r="Y25" s="75">
        <v>100</v>
      </c>
      <c r="Z25" s="82"/>
    </row>
    <row r="26" spans="1:26" s="24" customFormat="1" ht="15" customHeight="1" x14ac:dyDescent="0.2">
      <c r="A26" s="22" t="s">
        <v>19</v>
      </c>
      <c r="B26" s="62" t="s">
        <v>38</v>
      </c>
      <c r="C26" s="39">
        <v>592</v>
      </c>
      <c r="D26" s="40">
        <v>4</v>
      </c>
      <c r="E26" s="42">
        <v>0.71899999999999997</v>
      </c>
      <c r="F26" s="43">
        <v>2</v>
      </c>
      <c r="G26" s="42">
        <v>0.35970000000000002</v>
      </c>
      <c r="H26" s="43">
        <v>20</v>
      </c>
      <c r="I26" s="42">
        <v>3.5971000000000002</v>
      </c>
      <c r="J26" s="44">
        <v>408</v>
      </c>
      <c r="K26" s="42">
        <v>73.381299999999996</v>
      </c>
      <c r="L26" s="44">
        <v>115</v>
      </c>
      <c r="M26" s="42">
        <v>20.683499999999999</v>
      </c>
      <c r="N26" s="43">
        <v>0</v>
      </c>
      <c r="O26" s="42">
        <v>0</v>
      </c>
      <c r="P26" s="48">
        <v>7</v>
      </c>
      <c r="Q26" s="41">
        <v>1.2589900000000001</v>
      </c>
      <c r="R26" s="40">
        <v>93</v>
      </c>
      <c r="S26" s="46">
        <v>15.7095</v>
      </c>
      <c r="T26" s="40">
        <v>36</v>
      </c>
      <c r="U26" s="41">
        <v>6.0811000000000002</v>
      </c>
      <c r="V26" s="40">
        <v>4</v>
      </c>
      <c r="W26" s="41">
        <v>0.67600000000000005</v>
      </c>
      <c r="X26" s="25">
        <v>1367</v>
      </c>
      <c r="Y26" s="26">
        <v>100</v>
      </c>
      <c r="Z26" s="83"/>
    </row>
    <row r="27" spans="1:26" s="24" customFormat="1" ht="15" customHeight="1" x14ac:dyDescent="0.2">
      <c r="A27" s="22" t="s">
        <v>19</v>
      </c>
      <c r="B27" s="78" t="s">
        <v>39</v>
      </c>
      <c r="C27" s="79">
        <v>32</v>
      </c>
      <c r="D27" s="71">
        <v>0</v>
      </c>
      <c r="E27" s="64">
        <v>0</v>
      </c>
      <c r="F27" s="65">
        <v>0</v>
      </c>
      <c r="G27" s="64">
        <v>0</v>
      </c>
      <c r="H27" s="65">
        <v>0</v>
      </c>
      <c r="I27" s="64">
        <v>0</v>
      </c>
      <c r="J27" s="65">
        <v>0</v>
      </c>
      <c r="K27" s="64">
        <v>0</v>
      </c>
      <c r="L27" s="66">
        <v>30</v>
      </c>
      <c r="M27" s="64">
        <v>96.774199999999993</v>
      </c>
      <c r="N27" s="65">
        <v>0</v>
      </c>
      <c r="O27" s="64">
        <v>0</v>
      </c>
      <c r="P27" s="70">
        <v>1</v>
      </c>
      <c r="Q27" s="68">
        <v>3.2258100000000001</v>
      </c>
      <c r="R27" s="63">
        <v>5</v>
      </c>
      <c r="S27" s="81">
        <v>15.625</v>
      </c>
      <c r="T27" s="71">
        <v>1</v>
      </c>
      <c r="U27" s="68">
        <v>3.125</v>
      </c>
      <c r="V27" s="71">
        <v>0</v>
      </c>
      <c r="W27" s="68">
        <v>0</v>
      </c>
      <c r="X27" s="74">
        <v>589</v>
      </c>
      <c r="Y27" s="75">
        <v>100</v>
      </c>
      <c r="Z27" s="82"/>
    </row>
    <row r="28" spans="1:26" s="24" customFormat="1" ht="15" customHeight="1" x14ac:dyDescent="0.2">
      <c r="A28" s="22" t="s">
        <v>19</v>
      </c>
      <c r="B28" s="62" t="s">
        <v>40</v>
      </c>
      <c r="C28" s="49">
        <v>1203</v>
      </c>
      <c r="D28" s="47">
        <v>6</v>
      </c>
      <c r="E28" s="42">
        <v>0.52700000000000002</v>
      </c>
      <c r="F28" s="44">
        <v>3</v>
      </c>
      <c r="G28" s="42">
        <v>0.2636</v>
      </c>
      <c r="H28" s="44">
        <v>94</v>
      </c>
      <c r="I28" s="42">
        <v>8.2600999999999996</v>
      </c>
      <c r="J28" s="44">
        <v>667</v>
      </c>
      <c r="K28" s="42">
        <v>58.611600000000003</v>
      </c>
      <c r="L28" s="43">
        <v>313</v>
      </c>
      <c r="M28" s="42">
        <v>27.5044</v>
      </c>
      <c r="N28" s="44">
        <v>1</v>
      </c>
      <c r="O28" s="42">
        <v>8.7900000000000006E-2</v>
      </c>
      <c r="P28" s="45">
        <v>54</v>
      </c>
      <c r="Q28" s="41">
        <v>4.7451699999999999</v>
      </c>
      <c r="R28" s="47">
        <v>357</v>
      </c>
      <c r="S28" s="46">
        <v>29.675799999999999</v>
      </c>
      <c r="T28" s="40">
        <v>65</v>
      </c>
      <c r="U28" s="41">
        <v>5.4032</v>
      </c>
      <c r="V28" s="40">
        <v>18</v>
      </c>
      <c r="W28" s="41">
        <v>1.496</v>
      </c>
      <c r="X28" s="25">
        <v>1434</v>
      </c>
      <c r="Y28" s="26">
        <v>100</v>
      </c>
      <c r="Z28" s="83"/>
    </row>
    <row r="29" spans="1:26" s="24" customFormat="1" ht="15" customHeight="1" x14ac:dyDescent="0.2">
      <c r="A29" s="22" t="s">
        <v>19</v>
      </c>
      <c r="B29" s="78" t="s">
        <v>41</v>
      </c>
      <c r="C29" s="77">
        <v>169</v>
      </c>
      <c r="D29" s="63">
        <v>0</v>
      </c>
      <c r="E29" s="64">
        <v>0</v>
      </c>
      <c r="F29" s="65">
        <v>3</v>
      </c>
      <c r="G29" s="64">
        <v>1.7964</v>
      </c>
      <c r="H29" s="66">
        <v>86</v>
      </c>
      <c r="I29" s="64">
        <v>51.497</v>
      </c>
      <c r="J29" s="65">
        <v>27</v>
      </c>
      <c r="K29" s="64">
        <v>16.1677</v>
      </c>
      <c r="L29" s="66">
        <v>47</v>
      </c>
      <c r="M29" s="64">
        <v>28.143699999999999</v>
      </c>
      <c r="N29" s="65">
        <v>0</v>
      </c>
      <c r="O29" s="64">
        <v>0</v>
      </c>
      <c r="P29" s="70">
        <v>4</v>
      </c>
      <c r="Q29" s="68">
        <v>2.3952100000000001</v>
      </c>
      <c r="R29" s="63">
        <v>61</v>
      </c>
      <c r="S29" s="81">
        <v>36.094700000000003</v>
      </c>
      <c r="T29" s="63">
        <v>2</v>
      </c>
      <c r="U29" s="68">
        <v>1.1834</v>
      </c>
      <c r="V29" s="63">
        <v>25</v>
      </c>
      <c r="W29" s="68">
        <v>14.792999999999999</v>
      </c>
      <c r="X29" s="74">
        <v>1873</v>
      </c>
      <c r="Y29" s="75">
        <v>100</v>
      </c>
      <c r="Z29" s="82"/>
    </row>
    <row r="30" spans="1:26" s="24" customFormat="1" ht="15" customHeight="1" x14ac:dyDescent="0.2">
      <c r="A30" s="22" t="s">
        <v>19</v>
      </c>
      <c r="B30" s="62" t="s">
        <v>42</v>
      </c>
      <c r="C30" s="39">
        <v>331</v>
      </c>
      <c r="D30" s="47">
        <v>1</v>
      </c>
      <c r="E30" s="42">
        <v>0.30399999999999999</v>
      </c>
      <c r="F30" s="43">
        <v>2</v>
      </c>
      <c r="G30" s="42">
        <v>0.6079</v>
      </c>
      <c r="H30" s="44">
        <v>30</v>
      </c>
      <c r="I30" s="42">
        <v>9.1184999999999992</v>
      </c>
      <c r="J30" s="44">
        <v>136</v>
      </c>
      <c r="K30" s="42">
        <v>41.337400000000002</v>
      </c>
      <c r="L30" s="44">
        <v>141</v>
      </c>
      <c r="M30" s="42">
        <v>42.857100000000003</v>
      </c>
      <c r="N30" s="44">
        <v>1</v>
      </c>
      <c r="O30" s="42">
        <v>0.30399999999999999</v>
      </c>
      <c r="P30" s="45">
        <v>18</v>
      </c>
      <c r="Q30" s="41">
        <v>5.47112</v>
      </c>
      <c r="R30" s="47">
        <v>96</v>
      </c>
      <c r="S30" s="46">
        <v>29.003</v>
      </c>
      <c r="T30" s="40">
        <v>2</v>
      </c>
      <c r="U30" s="41">
        <v>0.60419999999999996</v>
      </c>
      <c r="V30" s="40">
        <v>5</v>
      </c>
      <c r="W30" s="41">
        <v>1.5109999999999999</v>
      </c>
      <c r="X30" s="25">
        <v>3616</v>
      </c>
      <c r="Y30" s="26">
        <v>99.971999999999994</v>
      </c>
      <c r="Z30" s="83"/>
    </row>
    <row r="31" spans="1:26" s="24" customFormat="1" ht="15" customHeight="1" x14ac:dyDescent="0.2">
      <c r="A31" s="22" t="s">
        <v>19</v>
      </c>
      <c r="B31" s="78" t="s">
        <v>43</v>
      </c>
      <c r="C31" s="79">
        <v>718</v>
      </c>
      <c r="D31" s="63">
        <v>30</v>
      </c>
      <c r="E31" s="64">
        <v>4.1900000000000004</v>
      </c>
      <c r="F31" s="66">
        <v>4</v>
      </c>
      <c r="G31" s="64">
        <v>0.55869999999999997</v>
      </c>
      <c r="H31" s="65">
        <v>62</v>
      </c>
      <c r="I31" s="64">
        <v>8.6592000000000002</v>
      </c>
      <c r="J31" s="66">
        <v>180</v>
      </c>
      <c r="K31" s="64">
        <v>25.139700000000001</v>
      </c>
      <c r="L31" s="65">
        <v>411</v>
      </c>
      <c r="M31" s="64">
        <v>57.402200000000001</v>
      </c>
      <c r="N31" s="65">
        <v>0</v>
      </c>
      <c r="O31" s="64">
        <v>0</v>
      </c>
      <c r="P31" s="67">
        <v>29</v>
      </c>
      <c r="Q31" s="68">
        <v>4.0502799999999999</v>
      </c>
      <c r="R31" s="71">
        <v>227</v>
      </c>
      <c r="S31" s="81">
        <v>31.615600000000001</v>
      </c>
      <c r="T31" s="63">
        <v>2</v>
      </c>
      <c r="U31" s="68">
        <v>0.27860000000000001</v>
      </c>
      <c r="V31" s="63">
        <v>15</v>
      </c>
      <c r="W31" s="68">
        <v>2.089</v>
      </c>
      <c r="X31" s="74">
        <v>2170</v>
      </c>
      <c r="Y31" s="75">
        <v>96.635999999999996</v>
      </c>
      <c r="Z31" s="82"/>
    </row>
    <row r="32" spans="1:26" s="24" customFormat="1" ht="15" customHeight="1" x14ac:dyDescent="0.2">
      <c r="A32" s="22" t="s">
        <v>19</v>
      </c>
      <c r="B32" s="62" t="s">
        <v>44</v>
      </c>
      <c r="C32" s="39">
        <v>472</v>
      </c>
      <c r="D32" s="40">
        <v>0</v>
      </c>
      <c r="E32" s="42">
        <v>0</v>
      </c>
      <c r="F32" s="44">
        <v>1</v>
      </c>
      <c r="G32" s="42">
        <v>0.21279999999999999</v>
      </c>
      <c r="H32" s="44">
        <v>8</v>
      </c>
      <c r="I32" s="42">
        <v>1.7020999999999999</v>
      </c>
      <c r="J32" s="44">
        <v>301</v>
      </c>
      <c r="K32" s="42">
        <v>64.042599999999993</v>
      </c>
      <c r="L32" s="43">
        <v>158</v>
      </c>
      <c r="M32" s="42">
        <v>33.616999999999997</v>
      </c>
      <c r="N32" s="43">
        <v>0</v>
      </c>
      <c r="O32" s="42">
        <v>0</v>
      </c>
      <c r="P32" s="48">
        <v>2</v>
      </c>
      <c r="Q32" s="41">
        <v>0.42553000000000002</v>
      </c>
      <c r="R32" s="40">
        <v>116</v>
      </c>
      <c r="S32" s="46">
        <v>24.5763</v>
      </c>
      <c r="T32" s="47">
        <v>2</v>
      </c>
      <c r="U32" s="41">
        <v>0.42370000000000002</v>
      </c>
      <c r="V32" s="47">
        <v>3</v>
      </c>
      <c r="W32" s="41">
        <v>0.63600000000000001</v>
      </c>
      <c r="X32" s="25">
        <v>978</v>
      </c>
      <c r="Y32" s="26">
        <v>100</v>
      </c>
      <c r="Z32" s="83"/>
    </row>
    <row r="33" spans="1:26" s="24" customFormat="1" ht="15" customHeight="1" x14ac:dyDescent="0.2">
      <c r="A33" s="22" t="s">
        <v>19</v>
      </c>
      <c r="B33" s="78" t="s">
        <v>45</v>
      </c>
      <c r="C33" s="77">
        <v>917</v>
      </c>
      <c r="D33" s="71">
        <v>5</v>
      </c>
      <c r="E33" s="64">
        <v>0.55000000000000004</v>
      </c>
      <c r="F33" s="65">
        <v>3</v>
      </c>
      <c r="G33" s="64">
        <v>0.33</v>
      </c>
      <c r="H33" s="66">
        <v>18</v>
      </c>
      <c r="I33" s="64">
        <v>1.9802</v>
      </c>
      <c r="J33" s="65">
        <v>403</v>
      </c>
      <c r="K33" s="64">
        <v>44.334400000000002</v>
      </c>
      <c r="L33" s="65">
        <v>452</v>
      </c>
      <c r="M33" s="64">
        <v>49.725000000000001</v>
      </c>
      <c r="N33" s="66">
        <v>3</v>
      </c>
      <c r="O33" s="64">
        <v>0.33</v>
      </c>
      <c r="P33" s="70">
        <v>25</v>
      </c>
      <c r="Q33" s="68">
        <v>2.7502800000000001</v>
      </c>
      <c r="R33" s="71">
        <v>264</v>
      </c>
      <c r="S33" s="81">
        <v>28.7895</v>
      </c>
      <c r="T33" s="71">
        <v>8</v>
      </c>
      <c r="U33" s="68">
        <v>0.87239999999999995</v>
      </c>
      <c r="V33" s="71">
        <v>8</v>
      </c>
      <c r="W33" s="68">
        <v>0.872</v>
      </c>
      <c r="X33" s="74">
        <v>2372</v>
      </c>
      <c r="Y33" s="75">
        <v>100</v>
      </c>
      <c r="Z33" s="82"/>
    </row>
    <row r="34" spans="1:26" s="24" customFormat="1" ht="15" customHeight="1" x14ac:dyDescent="0.2">
      <c r="A34" s="22" t="s">
        <v>19</v>
      </c>
      <c r="B34" s="62" t="s">
        <v>46</v>
      </c>
      <c r="C34" s="49">
        <v>176</v>
      </c>
      <c r="D34" s="40">
        <v>55</v>
      </c>
      <c r="E34" s="42">
        <v>31.609000000000002</v>
      </c>
      <c r="F34" s="44">
        <v>0</v>
      </c>
      <c r="G34" s="42">
        <v>0</v>
      </c>
      <c r="H34" s="43">
        <v>6</v>
      </c>
      <c r="I34" s="42">
        <v>3.4483000000000001</v>
      </c>
      <c r="J34" s="44">
        <v>1</v>
      </c>
      <c r="K34" s="42">
        <v>0.57469999999999999</v>
      </c>
      <c r="L34" s="43">
        <v>110</v>
      </c>
      <c r="M34" s="42">
        <v>63.218400000000003</v>
      </c>
      <c r="N34" s="43">
        <v>1</v>
      </c>
      <c r="O34" s="42">
        <v>0.57469999999999999</v>
      </c>
      <c r="P34" s="45">
        <v>1</v>
      </c>
      <c r="Q34" s="41">
        <v>0.57471000000000005</v>
      </c>
      <c r="R34" s="47">
        <v>28</v>
      </c>
      <c r="S34" s="46">
        <v>15.9091</v>
      </c>
      <c r="T34" s="47">
        <v>2</v>
      </c>
      <c r="U34" s="41">
        <v>1.1364000000000001</v>
      </c>
      <c r="V34" s="47">
        <v>3</v>
      </c>
      <c r="W34" s="41">
        <v>1.7050000000000001</v>
      </c>
      <c r="X34" s="25">
        <v>825</v>
      </c>
      <c r="Y34" s="26">
        <v>100</v>
      </c>
      <c r="Z34" s="83"/>
    </row>
    <row r="35" spans="1:26" s="24" customFormat="1" ht="15" customHeight="1" x14ac:dyDescent="0.2">
      <c r="A35" s="22" t="s">
        <v>19</v>
      </c>
      <c r="B35" s="78" t="s">
        <v>47</v>
      </c>
      <c r="C35" s="79">
        <v>113</v>
      </c>
      <c r="D35" s="71">
        <v>8</v>
      </c>
      <c r="E35" s="64">
        <v>7.2729999999999997</v>
      </c>
      <c r="F35" s="65">
        <v>0</v>
      </c>
      <c r="G35" s="64">
        <v>0</v>
      </c>
      <c r="H35" s="66">
        <v>27</v>
      </c>
      <c r="I35" s="64">
        <v>24.545500000000001</v>
      </c>
      <c r="J35" s="65">
        <v>12</v>
      </c>
      <c r="K35" s="64">
        <v>10.9091</v>
      </c>
      <c r="L35" s="66">
        <v>62</v>
      </c>
      <c r="M35" s="64">
        <v>56.363599999999998</v>
      </c>
      <c r="N35" s="65">
        <v>0</v>
      </c>
      <c r="O35" s="64">
        <v>0</v>
      </c>
      <c r="P35" s="70">
        <v>1</v>
      </c>
      <c r="Q35" s="68">
        <v>0.90908999999999995</v>
      </c>
      <c r="R35" s="71">
        <v>33</v>
      </c>
      <c r="S35" s="81">
        <v>29.203499999999998</v>
      </c>
      <c r="T35" s="71">
        <v>3</v>
      </c>
      <c r="U35" s="68">
        <v>2.6549</v>
      </c>
      <c r="V35" s="71">
        <v>2</v>
      </c>
      <c r="W35" s="68">
        <v>1.77</v>
      </c>
      <c r="X35" s="74">
        <v>1064</v>
      </c>
      <c r="Y35" s="75">
        <v>100</v>
      </c>
      <c r="Z35" s="82"/>
    </row>
    <row r="36" spans="1:26" s="24" customFormat="1" ht="15" customHeight="1" x14ac:dyDescent="0.2">
      <c r="A36" s="22" t="s">
        <v>19</v>
      </c>
      <c r="B36" s="62" t="s">
        <v>48</v>
      </c>
      <c r="C36" s="49">
        <v>685</v>
      </c>
      <c r="D36" s="47">
        <v>14</v>
      </c>
      <c r="E36" s="42">
        <v>2.08</v>
      </c>
      <c r="F36" s="44">
        <v>4</v>
      </c>
      <c r="G36" s="42">
        <v>0.59440000000000004</v>
      </c>
      <c r="H36" s="44">
        <v>244</v>
      </c>
      <c r="I36" s="42">
        <v>36.255600000000001</v>
      </c>
      <c r="J36" s="43">
        <v>136</v>
      </c>
      <c r="K36" s="42">
        <v>20.207999999999998</v>
      </c>
      <c r="L36" s="43">
        <v>231</v>
      </c>
      <c r="M36" s="42">
        <v>34.323900000000002</v>
      </c>
      <c r="N36" s="44">
        <v>12</v>
      </c>
      <c r="O36" s="42">
        <v>1.7830999999999999</v>
      </c>
      <c r="P36" s="48">
        <v>32</v>
      </c>
      <c r="Q36" s="41">
        <v>4.7548300000000001</v>
      </c>
      <c r="R36" s="40">
        <v>206</v>
      </c>
      <c r="S36" s="46">
        <v>30.073</v>
      </c>
      <c r="T36" s="47">
        <v>12</v>
      </c>
      <c r="U36" s="41">
        <v>1.7518</v>
      </c>
      <c r="V36" s="47">
        <v>85</v>
      </c>
      <c r="W36" s="41">
        <v>12.409000000000001</v>
      </c>
      <c r="X36" s="25">
        <v>658</v>
      </c>
      <c r="Y36" s="26">
        <v>100</v>
      </c>
      <c r="Z36" s="83"/>
    </row>
    <row r="37" spans="1:26" s="24" customFormat="1" ht="15" customHeight="1" x14ac:dyDescent="0.2">
      <c r="A37" s="22" t="s">
        <v>19</v>
      </c>
      <c r="B37" s="78" t="s">
        <v>49</v>
      </c>
      <c r="C37" s="77">
        <v>138</v>
      </c>
      <c r="D37" s="63">
        <v>0</v>
      </c>
      <c r="E37" s="64">
        <v>0</v>
      </c>
      <c r="F37" s="65">
        <v>1</v>
      </c>
      <c r="G37" s="64">
        <v>0.76339999999999997</v>
      </c>
      <c r="H37" s="65">
        <v>1</v>
      </c>
      <c r="I37" s="64">
        <v>0.76339999999999997</v>
      </c>
      <c r="J37" s="65">
        <v>10</v>
      </c>
      <c r="K37" s="64">
        <v>7.6336000000000004</v>
      </c>
      <c r="L37" s="65">
        <v>116</v>
      </c>
      <c r="M37" s="64">
        <v>88.549599999999998</v>
      </c>
      <c r="N37" s="66">
        <v>0</v>
      </c>
      <c r="O37" s="64">
        <v>0</v>
      </c>
      <c r="P37" s="70">
        <v>3</v>
      </c>
      <c r="Q37" s="68">
        <v>2.2900800000000001</v>
      </c>
      <c r="R37" s="63">
        <v>31</v>
      </c>
      <c r="S37" s="81">
        <v>22.463799999999999</v>
      </c>
      <c r="T37" s="71">
        <v>7</v>
      </c>
      <c r="U37" s="68">
        <v>5.0724999999999998</v>
      </c>
      <c r="V37" s="71">
        <v>2</v>
      </c>
      <c r="W37" s="68">
        <v>1.4490000000000001</v>
      </c>
      <c r="X37" s="74">
        <v>483</v>
      </c>
      <c r="Y37" s="75">
        <v>100</v>
      </c>
      <c r="Z37" s="82"/>
    </row>
    <row r="38" spans="1:26" s="24" customFormat="1" ht="15" customHeight="1" x14ac:dyDescent="0.2">
      <c r="A38" s="22" t="s">
        <v>19</v>
      </c>
      <c r="B38" s="62" t="s">
        <v>50</v>
      </c>
      <c r="C38" s="39">
        <v>727</v>
      </c>
      <c r="D38" s="40">
        <v>1</v>
      </c>
      <c r="E38" s="42">
        <v>0.13900000000000001</v>
      </c>
      <c r="F38" s="44">
        <v>11</v>
      </c>
      <c r="G38" s="42">
        <v>1.5299</v>
      </c>
      <c r="H38" s="44">
        <v>236</v>
      </c>
      <c r="I38" s="42">
        <v>32.823399999999999</v>
      </c>
      <c r="J38" s="44">
        <v>275</v>
      </c>
      <c r="K38" s="42">
        <v>38.247599999999998</v>
      </c>
      <c r="L38" s="44">
        <v>187</v>
      </c>
      <c r="M38" s="42">
        <v>26.008299999999998</v>
      </c>
      <c r="N38" s="44">
        <v>0</v>
      </c>
      <c r="O38" s="42">
        <v>0</v>
      </c>
      <c r="P38" s="45">
        <v>9</v>
      </c>
      <c r="Q38" s="41">
        <v>1.2517400000000001</v>
      </c>
      <c r="R38" s="40">
        <v>246</v>
      </c>
      <c r="S38" s="46">
        <v>33.837699999999998</v>
      </c>
      <c r="T38" s="47">
        <v>8</v>
      </c>
      <c r="U38" s="41">
        <v>1.1004</v>
      </c>
      <c r="V38" s="47">
        <v>24</v>
      </c>
      <c r="W38" s="41">
        <v>3.3010000000000002</v>
      </c>
      <c r="X38" s="25">
        <v>2577</v>
      </c>
      <c r="Y38" s="26">
        <v>100</v>
      </c>
      <c r="Z38" s="83"/>
    </row>
    <row r="39" spans="1:26" s="24" customFormat="1" ht="15" customHeight="1" x14ac:dyDescent="0.2">
      <c r="A39" s="22" t="s">
        <v>19</v>
      </c>
      <c r="B39" s="78" t="s">
        <v>51</v>
      </c>
      <c r="C39" s="77">
        <v>110</v>
      </c>
      <c r="D39" s="71">
        <v>25</v>
      </c>
      <c r="E39" s="64">
        <v>23.148</v>
      </c>
      <c r="F39" s="65">
        <v>0</v>
      </c>
      <c r="G39" s="64">
        <v>0</v>
      </c>
      <c r="H39" s="66">
        <v>57</v>
      </c>
      <c r="I39" s="64">
        <v>52.777799999999999</v>
      </c>
      <c r="J39" s="65">
        <v>0</v>
      </c>
      <c r="K39" s="64">
        <v>0</v>
      </c>
      <c r="L39" s="66">
        <v>26</v>
      </c>
      <c r="M39" s="64">
        <v>24.074100000000001</v>
      </c>
      <c r="N39" s="65">
        <v>0</v>
      </c>
      <c r="O39" s="64">
        <v>0</v>
      </c>
      <c r="P39" s="70">
        <v>0</v>
      </c>
      <c r="Q39" s="68">
        <v>0</v>
      </c>
      <c r="R39" s="63">
        <v>24</v>
      </c>
      <c r="S39" s="81">
        <v>21.818200000000001</v>
      </c>
      <c r="T39" s="63">
        <v>2</v>
      </c>
      <c r="U39" s="68">
        <v>1.8182</v>
      </c>
      <c r="V39" s="63">
        <v>16</v>
      </c>
      <c r="W39" s="68">
        <v>14.545</v>
      </c>
      <c r="X39" s="74">
        <v>880</v>
      </c>
      <c r="Y39" s="75">
        <v>100</v>
      </c>
      <c r="Z39" s="82"/>
    </row>
    <row r="40" spans="1:26" s="24" customFormat="1" ht="15" customHeight="1" x14ac:dyDescent="0.2">
      <c r="A40" s="22" t="s">
        <v>19</v>
      </c>
      <c r="B40" s="62" t="s">
        <v>52</v>
      </c>
      <c r="C40" s="49">
        <v>471</v>
      </c>
      <c r="D40" s="40">
        <v>3</v>
      </c>
      <c r="E40" s="42">
        <v>0.65900000000000003</v>
      </c>
      <c r="F40" s="44">
        <v>3</v>
      </c>
      <c r="G40" s="42">
        <v>0.6593</v>
      </c>
      <c r="H40" s="44">
        <v>51</v>
      </c>
      <c r="I40" s="42">
        <v>11.2088</v>
      </c>
      <c r="J40" s="43">
        <v>143</v>
      </c>
      <c r="K40" s="42">
        <v>31.428599999999999</v>
      </c>
      <c r="L40" s="43">
        <v>246</v>
      </c>
      <c r="M40" s="42">
        <v>54.065899999999999</v>
      </c>
      <c r="N40" s="44">
        <v>0</v>
      </c>
      <c r="O40" s="42">
        <v>0</v>
      </c>
      <c r="P40" s="45">
        <v>9</v>
      </c>
      <c r="Q40" s="41">
        <v>1.9780199999999999</v>
      </c>
      <c r="R40" s="40">
        <v>161</v>
      </c>
      <c r="S40" s="46">
        <v>34.182600000000001</v>
      </c>
      <c r="T40" s="47">
        <v>16</v>
      </c>
      <c r="U40" s="41">
        <v>3.3969999999999998</v>
      </c>
      <c r="V40" s="47">
        <v>11</v>
      </c>
      <c r="W40" s="41">
        <v>2.335</v>
      </c>
      <c r="X40" s="25">
        <v>4916</v>
      </c>
      <c r="Y40" s="26">
        <v>66.863</v>
      </c>
      <c r="Z40" s="24" t="s">
        <v>53</v>
      </c>
    </row>
    <row r="41" spans="1:26" s="24" customFormat="1" ht="15" customHeight="1" x14ac:dyDescent="0.2">
      <c r="A41" s="22" t="s">
        <v>19</v>
      </c>
      <c r="B41" s="78" t="s">
        <v>54</v>
      </c>
      <c r="C41" s="77">
        <v>352</v>
      </c>
      <c r="D41" s="71">
        <v>0</v>
      </c>
      <c r="E41" s="64">
        <v>0</v>
      </c>
      <c r="F41" s="65">
        <v>0</v>
      </c>
      <c r="G41" s="64">
        <v>0</v>
      </c>
      <c r="H41" s="65">
        <v>38</v>
      </c>
      <c r="I41" s="64">
        <v>10.888299999999999</v>
      </c>
      <c r="J41" s="65">
        <v>217</v>
      </c>
      <c r="K41" s="64">
        <v>62.177700000000002</v>
      </c>
      <c r="L41" s="66">
        <v>81</v>
      </c>
      <c r="M41" s="64">
        <v>23.209199999999999</v>
      </c>
      <c r="N41" s="66">
        <v>0</v>
      </c>
      <c r="O41" s="64">
        <v>0</v>
      </c>
      <c r="P41" s="67">
        <v>13</v>
      </c>
      <c r="Q41" s="68">
        <v>3.7249300000000001</v>
      </c>
      <c r="R41" s="71">
        <v>120</v>
      </c>
      <c r="S41" s="81">
        <v>34.090899999999998</v>
      </c>
      <c r="T41" s="63">
        <v>3</v>
      </c>
      <c r="U41" s="68">
        <v>0.85229999999999995</v>
      </c>
      <c r="V41" s="63">
        <v>16</v>
      </c>
      <c r="W41" s="68">
        <v>4.5449999999999999</v>
      </c>
      <c r="X41" s="74">
        <v>2618</v>
      </c>
      <c r="Y41" s="75">
        <v>100</v>
      </c>
      <c r="Z41" s="82"/>
    </row>
    <row r="42" spans="1:26" s="24" customFormat="1" ht="15" customHeight="1" x14ac:dyDescent="0.2">
      <c r="A42" s="22" t="s">
        <v>19</v>
      </c>
      <c r="B42" s="62" t="s">
        <v>55</v>
      </c>
      <c r="C42" s="49">
        <v>110</v>
      </c>
      <c r="D42" s="40">
        <v>25</v>
      </c>
      <c r="E42" s="42">
        <v>23.585000000000001</v>
      </c>
      <c r="F42" s="44">
        <v>1</v>
      </c>
      <c r="G42" s="42">
        <v>0.94340000000000002</v>
      </c>
      <c r="H42" s="44">
        <v>5</v>
      </c>
      <c r="I42" s="42">
        <v>4.7169999999999996</v>
      </c>
      <c r="J42" s="43">
        <v>11</v>
      </c>
      <c r="K42" s="42">
        <v>10.3774</v>
      </c>
      <c r="L42" s="43">
        <v>63</v>
      </c>
      <c r="M42" s="42">
        <v>59.433999999999997</v>
      </c>
      <c r="N42" s="43">
        <v>1</v>
      </c>
      <c r="O42" s="42">
        <v>0.94340000000000002</v>
      </c>
      <c r="P42" s="45">
        <v>0</v>
      </c>
      <c r="Q42" s="41">
        <v>0</v>
      </c>
      <c r="R42" s="40">
        <v>39</v>
      </c>
      <c r="S42" s="46">
        <v>35.454500000000003</v>
      </c>
      <c r="T42" s="47">
        <v>4</v>
      </c>
      <c r="U42" s="41">
        <v>3.6364000000000001</v>
      </c>
      <c r="V42" s="47">
        <v>8</v>
      </c>
      <c r="W42" s="41">
        <v>7.2729999999999997</v>
      </c>
      <c r="X42" s="25">
        <v>481</v>
      </c>
      <c r="Y42" s="26">
        <v>100</v>
      </c>
      <c r="Z42" s="83"/>
    </row>
    <row r="43" spans="1:26" s="24" customFormat="1" ht="15" customHeight="1" x14ac:dyDescent="0.2">
      <c r="A43" s="22" t="s">
        <v>19</v>
      </c>
      <c r="B43" s="78" t="s">
        <v>56</v>
      </c>
      <c r="C43" s="77">
        <v>536</v>
      </c>
      <c r="D43" s="63">
        <v>0</v>
      </c>
      <c r="E43" s="64">
        <v>0</v>
      </c>
      <c r="F43" s="65">
        <v>2</v>
      </c>
      <c r="G43" s="64">
        <v>0.3795</v>
      </c>
      <c r="H43" s="66">
        <v>21</v>
      </c>
      <c r="I43" s="64">
        <v>3.9847999999999999</v>
      </c>
      <c r="J43" s="65">
        <v>186</v>
      </c>
      <c r="K43" s="64">
        <v>35.2941</v>
      </c>
      <c r="L43" s="65">
        <v>291</v>
      </c>
      <c r="M43" s="64">
        <v>55.218200000000003</v>
      </c>
      <c r="N43" s="65">
        <v>0</v>
      </c>
      <c r="O43" s="64">
        <v>0</v>
      </c>
      <c r="P43" s="67">
        <v>27</v>
      </c>
      <c r="Q43" s="68">
        <v>5.1233399999999998</v>
      </c>
      <c r="R43" s="71">
        <v>181</v>
      </c>
      <c r="S43" s="81">
        <v>33.768700000000003</v>
      </c>
      <c r="T43" s="71">
        <v>9</v>
      </c>
      <c r="U43" s="68">
        <v>1.6791</v>
      </c>
      <c r="V43" s="71">
        <v>34</v>
      </c>
      <c r="W43" s="68">
        <v>6.343</v>
      </c>
      <c r="X43" s="74">
        <v>3631</v>
      </c>
      <c r="Y43" s="75">
        <v>100</v>
      </c>
      <c r="Z43" s="82"/>
    </row>
    <row r="44" spans="1:26" s="24" customFormat="1" ht="15" customHeight="1" x14ac:dyDescent="0.2">
      <c r="A44" s="22" t="s">
        <v>19</v>
      </c>
      <c r="B44" s="62" t="s">
        <v>57</v>
      </c>
      <c r="C44" s="39">
        <v>625</v>
      </c>
      <c r="D44" s="40">
        <v>94</v>
      </c>
      <c r="E44" s="42">
        <v>15.334</v>
      </c>
      <c r="F44" s="43">
        <v>5</v>
      </c>
      <c r="G44" s="42">
        <v>0.81569999999999998</v>
      </c>
      <c r="H44" s="44">
        <v>53</v>
      </c>
      <c r="I44" s="42">
        <v>8.6460000000000008</v>
      </c>
      <c r="J44" s="44">
        <v>135</v>
      </c>
      <c r="K44" s="42">
        <v>22.0228</v>
      </c>
      <c r="L44" s="44">
        <v>265</v>
      </c>
      <c r="M44" s="42">
        <v>43.23</v>
      </c>
      <c r="N44" s="43">
        <v>7</v>
      </c>
      <c r="O44" s="42">
        <v>1.1418999999999999</v>
      </c>
      <c r="P44" s="48">
        <v>54</v>
      </c>
      <c r="Q44" s="41">
        <v>8.8091399999999993</v>
      </c>
      <c r="R44" s="47">
        <v>183</v>
      </c>
      <c r="S44" s="46">
        <v>29.28</v>
      </c>
      <c r="T44" s="47">
        <v>12</v>
      </c>
      <c r="U44" s="41">
        <v>1.92</v>
      </c>
      <c r="V44" s="47">
        <v>20</v>
      </c>
      <c r="W44" s="41">
        <v>3.2</v>
      </c>
      <c r="X44" s="25">
        <v>1815</v>
      </c>
      <c r="Y44" s="26">
        <v>100</v>
      </c>
      <c r="Z44" s="83"/>
    </row>
    <row r="45" spans="1:26" s="24" customFormat="1" ht="15" customHeight="1" x14ac:dyDescent="0.2">
      <c r="A45" s="22" t="s">
        <v>19</v>
      </c>
      <c r="B45" s="78" t="s">
        <v>58</v>
      </c>
      <c r="C45" s="77">
        <v>105</v>
      </c>
      <c r="D45" s="71">
        <v>1</v>
      </c>
      <c r="E45" s="64">
        <v>0.98</v>
      </c>
      <c r="F45" s="65">
        <v>2</v>
      </c>
      <c r="G45" s="64">
        <v>1.9608000000000001</v>
      </c>
      <c r="H45" s="66">
        <v>19</v>
      </c>
      <c r="I45" s="64">
        <v>18.627500000000001</v>
      </c>
      <c r="J45" s="65">
        <v>2</v>
      </c>
      <c r="K45" s="64">
        <v>1.9608000000000001</v>
      </c>
      <c r="L45" s="66">
        <v>73</v>
      </c>
      <c r="M45" s="64">
        <v>71.568600000000004</v>
      </c>
      <c r="N45" s="65">
        <v>1</v>
      </c>
      <c r="O45" s="64">
        <v>0.98040000000000005</v>
      </c>
      <c r="P45" s="67">
        <v>4</v>
      </c>
      <c r="Q45" s="68">
        <v>3.92157</v>
      </c>
      <c r="R45" s="71">
        <v>22</v>
      </c>
      <c r="S45" s="81">
        <v>20.952400000000001</v>
      </c>
      <c r="T45" s="63">
        <v>3</v>
      </c>
      <c r="U45" s="68">
        <v>2.8571</v>
      </c>
      <c r="V45" s="63">
        <v>6</v>
      </c>
      <c r="W45" s="68">
        <v>5.7140000000000004</v>
      </c>
      <c r="X45" s="74">
        <v>1283</v>
      </c>
      <c r="Y45" s="75">
        <v>100</v>
      </c>
      <c r="Z45" s="82"/>
    </row>
    <row r="46" spans="1:26" s="24" customFormat="1" ht="15" customHeight="1" x14ac:dyDescent="0.2">
      <c r="A46" s="22" t="s">
        <v>19</v>
      </c>
      <c r="B46" s="62" t="s">
        <v>59</v>
      </c>
      <c r="C46" s="39">
        <v>3350</v>
      </c>
      <c r="D46" s="40">
        <v>4</v>
      </c>
      <c r="E46" s="42">
        <v>0.121</v>
      </c>
      <c r="F46" s="44">
        <v>29</v>
      </c>
      <c r="G46" s="42">
        <v>0.87749999999999995</v>
      </c>
      <c r="H46" s="44">
        <v>511</v>
      </c>
      <c r="I46" s="42">
        <v>15.461399999999999</v>
      </c>
      <c r="J46" s="44">
        <v>1120</v>
      </c>
      <c r="K46" s="42">
        <v>33.887999999999998</v>
      </c>
      <c r="L46" s="43">
        <v>1519</v>
      </c>
      <c r="M46" s="42">
        <v>45.960700000000003</v>
      </c>
      <c r="N46" s="43">
        <v>2</v>
      </c>
      <c r="O46" s="42">
        <v>6.0499999999999998E-2</v>
      </c>
      <c r="P46" s="48">
        <v>120</v>
      </c>
      <c r="Q46" s="41">
        <v>3.6308600000000002</v>
      </c>
      <c r="R46" s="40">
        <v>1324</v>
      </c>
      <c r="S46" s="46">
        <v>39.522399999999998</v>
      </c>
      <c r="T46" s="40">
        <v>45</v>
      </c>
      <c r="U46" s="41">
        <v>1.3432999999999999</v>
      </c>
      <c r="V46" s="40">
        <v>142</v>
      </c>
      <c r="W46" s="41">
        <v>4.2389999999999999</v>
      </c>
      <c r="X46" s="25">
        <v>3027</v>
      </c>
      <c r="Y46" s="26">
        <v>100</v>
      </c>
      <c r="Z46" s="83"/>
    </row>
    <row r="47" spans="1:26" s="24" customFormat="1" ht="15" customHeight="1" x14ac:dyDescent="0.2">
      <c r="A47" s="22" t="s">
        <v>19</v>
      </c>
      <c r="B47" s="78" t="s">
        <v>60</v>
      </c>
      <c r="C47" s="79">
        <v>133</v>
      </c>
      <c r="D47" s="63">
        <v>8</v>
      </c>
      <c r="E47" s="64">
        <v>6.1070000000000002</v>
      </c>
      <c r="F47" s="66">
        <v>0</v>
      </c>
      <c r="G47" s="64">
        <v>0</v>
      </c>
      <c r="H47" s="66">
        <v>50</v>
      </c>
      <c r="I47" s="64">
        <v>38.167900000000003</v>
      </c>
      <c r="J47" s="66">
        <v>29</v>
      </c>
      <c r="K47" s="64">
        <v>22.1374</v>
      </c>
      <c r="L47" s="66">
        <v>32</v>
      </c>
      <c r="M47" s="64">
        <v>24.427499999999998</v>
      </c>
      <c r="N47" s="65">
        <v>0</v>
      </c>
      <c r="O47" s="64">
        <v>0</v>
      </c>
      <c r="P47" s="67">
        <v>12</v>
      </c>
      <c r="Q47" s="68">
        <v>9.1603100000000008</v>
      </c>
      <c r="R47" s="63">
        <v>37</v>
      </c>
      <c r="S47" s="81">
        <v>27.819500000000001</v>
      </c>
      <c r="T47" s="71">
        <v>2</v>
      </c>
      <c r="U47" s="68">
        <v>1.5038</v>
      </c>
      <c r="V47" s="71">
        <v>19</v>
      </c>
      <c r="W47" s="68">
        <v>14.286</v>
      </c>
      <c r="X47" s="74">
        <v>308</v>
      </c>
      <c r="Y47" s="75">
        <v>100</v>
      </c>
      <c r="Z47" s="82"/>
    </row>
    <row r="48" spans="1:26" s="24" customFormat="1" ht="15" customHeight="1" x14ac:dyDescent="0.2">
      <c r="A48" s="22" t="s">
        <v>19</v>
      </c>
      <c r="B48" s="62" t="s">
        <v>61</v>
      </c>
      <c r="C48" s="39">
        <v>1196</v>
      </c>
      <c r="D48" s="47">
        <v>1</v>
      </c>
      <c r="E48" s="42">
        <v>8.5000000000000006E-2</v>
      </c>
      <c r="F48" s="44">
        <v>1</v>
      </c>
      <c r="G48" s="42">
        <v>8.5300000000000001E-2</v>
      </c>
      <c r="H48" s="43">
        <v>41</v>
      </c>
      <c r="I48" s="42">
        <v>3.4952999999999999</v>
      </c>
      <c r="J48" s="44">
        <v>679</v>
      </c>
      <c r="K48" s="42">
        <v>57.885800000000003</v>
      </c>
      <c r="L48" s="44">
        <v>413</v>
      </c>
      <c r="M48" s="42">
        <v>35.2089</v>
      </c>
      <c r="N48" s="43">
        <v>0</v>
      </c>
      <c r="O48" s="42">
        <v>0</v>
      </c>
      <c r="P48" s="48">
        <v>38</v>
      </c>
      <c r="Q48" s="41">
        <v>3.23956</v>
      </c>
      <c r="R48" s="47">
        <v>290</v>
      </c>
      <c r="S48" s="46">
        <v>24.247499999999999</v>
      </c>
      <c r="T48" s="47">
        <v>23</v>
      </c>
      <c r="U48" s="41">
        <v>1.9231</v>
      </c>
      <c r="V48" s="47">
        <v>36</v>
      </c>
      <c r="W48" s="41">
        <v>3.01</v>
      </c>
      <c r="X48" s="25">
        <v>1236</v>
      </c>
      <c r="Y48" s="26">
        <v>100</v>
      </c>
      <c r="Z48" s="83"/>
    </row>
    <row r="49" spans="1:26" s="24" customFormat="1" ht="15" customHeight="1" x14ac:dyDescent="0.2">
      <c r="A49" s="22" t="s">
        <v>19</v>
      </c>
      <c r="B49" s="78" t="s">
        <v>62</v>
      </c>
      <c r="C49" s="79">
        <v>131</v>
      </c>
      <c r="D49" s="63">
        <v>59</v>
      </c>
      <c r="E49" s="64">
        <v>46.094000000000001</v>
      </c>
      <c r="F49" s="65">
        <v>0</v>
      </c>
      <c r="G49" s="64">
        <v>0</v>
      </c>
      <c r="H49" s="65">
        <v>5</v>
      </c>
      <c r="I49" s="64">
        <v>3.9062999999999999</v>
      </c>
      <c r="J49" s="65">
        <v>1</v>
      </c>
      <c r="K49" s="64">
        <v>0.78129999999999999</v>
      </c>
      <c r="L49" s="66">
        <v>56</v>
      </c>
      <c r="M49" s="64">
        <v>43.75</v>
      </c>
      <c r="N49" s="66">
        <v>0</v>
      </c>
      <c r="O49" s="64">
        <v>0</v>
      </c>
      <c r="P49" s="67">
        <v>7</v>
      </c>
      <c r="Q49" s="68">
        <v>5.46875</v>
      </c>
      <c r="R49" s="71">
        <v>46</v>
      </c>
      <c r="S49" s="81">
        <v>35.1145</v>
      </c>
      <c r="T49" s="71">
        <v>3</v>
      </c>
      <c r="U49" s="68">
        <v>2.2900999999999998</v>
      </c>
      <c r="V49" s="71">
        <v>0</v>
      </c>
      <c r="W49" s="68">
        <v>0</v>
      </c>
      <c r="X49" s="74">
        <v>688</v>
      </c>
      <c r="Y49" s="75">
        <v>100</v>
      </c>
      <c r="Z49" s="82"/>
    </row>
    <row r="50" spans="1:26" s="24" customFormat="1" ht="15" customHeight="1" x14ac:dyDescent="0.2">
      <c r="A50" s="22" t="s">
        <v>19</v>
      </c>
      <c r="B50" s="62" t="s">
        <v>63</v>
      </c>
      <c r="C50" s="39">
        <v>868</v>
      </c>
      <c r="D50" s="40">
        <v>1</v>
      </c>
      <c r="E50" s="42">
        <v>0.11700000000000001</v>
      </c>
      <c r="F50" s="44">
        <v>3</v>
      </c>
      <c r="G50" s="42">
        <v>0.35010000000000002</v>
      </c>
      <c r="H50" s="43">
        <v>45</v>
      </c>
      <c r="I50" s="42">
        <v>5.2508999999999997</v>
      </c>
      <c r="J50" s="44">
        <v>345</v>
      </c>
      <c r="K50" s="42">
        <v>40.256700000000002</v>
      </c>
      <c r="L50" s="44">
        <v>450</v>
      </c>
      <c r="M50" s="42">
        <v>52.508800000000001</v>
      </c>
      <c r="N50" s="43">
        <v>0</v>
      </c>
      <c r="O50" s="42">
        <v>0</v>
      </c>
      <c r="P50" s="48">
        <v>13</v>
      </c>
      <c r="Q50" s="41">
        <v>1.51692</v>
      </c>
      <c r="R50" s="40">
        <v>196</v>
      </c>
      <c r="S50" s="46">
        <v>22.5806</v>
      </c>
      <c r="T50" s="40">
        <v>11</v>
      </c>
      <c r="U50" s="41">
        <v>1.2673000000000001</v>
      </c>
      <c r="V50" s="40">
        <v>14</v>
      </c>
      <c r="W50" s="41">
        <v>1.613</v>
      </c>
      <c r="X50" s="25">
        <v>1818</v>
      </c>
      <c r="Y50" s="26">
        <v>100</v>
      </c>
      <c r="Z50" s="83"/>
    </row>
    <row r="51" spans="1:26" s="24" customFormat="1" ht="15" customHeight="1" x14ac:dyDescent="0.2">
      <c r="A51" s="22" t="s">
        <v>19</v>
      </c>
      <c r="B51" s="78" t="s">
        <v>64</v>
      </c>
      <c r="C51" s="77">
        <v>5623</v>
      </c>
      <c r="D51" s="63">
        <v>13</v>
      </c>
      <c r="E51" s="64">
        <v>0.23799999999999999</v>
      </c>
      <c r="F51" s="66">
        <v>26</v>
      </c>
      <c r="G51" s="64">
        <v>0.47649999999999998</v>
      </c>
      <c r="H51" s="65">
        <v>3246</v>
      </c>
      <c r="I51" s="64">
        <v>59.494100000000003</v>
      </c>
      <c r="J51" s="65">
        <v>1405</v>
      </c>
      <c r="K51" s="64">
        <v>25.7515</v>
      </c>
      <c r="L51" s="65">
        <v>690</v>
      </c>
      <c r="M51" s="64">
        <v>12.646599999999999</v>
      </c>
      <c r="N51" s="66">
        <v>5</v>
      </c>
      <c r="O51" s="64">
        <v>9.1600000000000001E-2</v>
      </c>
      <c r="P51" s="67">
        <v>71</v>
      </c>
      <c r="Q51" s="68">
        <v>1.30132</v>
      </c>
      <c r="R51" s="63">
        <v>1239</v>
      </c>
      <c r="S51" s="81">
        <v>22.034500000000001</v>
      </c>
      <c r="T51" s="63">
        <v>167</v>
      </c>
      <c r="U51" s="68">
        <v>2.9699</v>
      </c>
      <c r="V51" s="63">
        <v>740</v>
      </c>
      <c r="W51" s="68">
        <v>13.16</v>
      </c>
      <c r="X51" s="74">
        <v>8616</v>
      </c>
      <c r="Y51" s="75">
        <v>100</v>
      </c>
      <c r="Z51" s="82"/>
    </row>
    <row r="52" spans="1:26" s="24" customFormat="1" ht="15" customHeight="1" x14ac:dyDescent="0.2">
      <c r="A52" s="22" t="s">
        <v>19</v>
      </c>
      <c r="B52" s="62" t="s">
        <v>65</v>
      </c>
      <c r="C52" s="39">
        <v>88</v>
      </c>
      <c r="D52" s="47">
        <v>2</v>
      </c>
      <c r="E52" s="42">
        <v>2.2730000000000001</v>
      </c>
      <c r="F52" s="44">
        <v>0</v>
      </c>
      <c r="G52" s="42">
        <v>0</v>
      </c>
      <c r="H52" s="43">
        <v>17</v>
      </c>
      <c r="I52" s="42">
        <v>19.318200000000001</v>
      </c>
      <c r="J52" s="43">
        <v>4</v>
      </c>
      <c r="K52" s="42">
        <v>4.5454999999999997</v>
      </c>
      <c r="L52" s="44">
        <v>64</v>
      </c>
      <c r="M52" s="42">
        <v>72.7273</v>
      </c>
      <c r="N52" s="43">
        <v>0</v>
      </c>
      <c r="O52" s="42">
        <v>0</v>
      </c>
      <c r="P52" s="45">
        <v>1</v>
      </c>
      <c r="Q52" s="41">
        <v>1.13636</v>
      </c>
      <c r="R52" s="40">
        <v>19</v>
      </c>
      <c r="S52" s="46">
        <v>21.590900000000001</v>
      </c>
      <c r="T52" s="40">
        <v>0</v>
      </c>
      <c r="U52" s="41">
        <v>0</v>
      </c>
      <c r="V52" s="40">
        <v>1</v>
      </c>
      <c r="W52" s="41">
        <v>1.1359999999999999</v>
      </c>
      <c r="X52" s="25">
        <v>1009</v>
      </c>
      <c r="Y52" s="26">
        <v>100</v>
      </c>
      <c r="Z52" s="83"/>
    </row>
    <row r="53" spans="1:26" s="24" customFormat="1" ht="15" customHeight="1" x14ac:dyDescent="0.2">
      <c r="A53" s="22" t="s">
        <v>19</v>
      </c>
      <c r="B53" s="78" t="s">
        <v>66</v>
      </c>
      <c r="C53" s="79">
        <v>43</v>
      </c>
      <c r="D53" s="71">
        <v>0</v>
      </c>
      <c r="E53" s="64">
        <v>0</v>
      </c>
      <c r="F53" s="65">
        <v>0</v>
      </c>
      <c r="G53" s="64">
        <v>0</v>
      </c>
      <c r="H53" s="66">
        <v>0</v>
      </c>
      <c r="I53" s="64">
        <v>0</v>
      </c>
      <c r="J53" s="65">
        <v>5</v>
      </c>
      <c r="K53" s="64">
        <v>13.1579</v>
      </c>
      <c r="L53" s="66">
        <v>33</v>
      </c>
      <c r="M53" s="64">
        <v>86.842100000000002</v>
      </c>
      <c r="N53" s="66">
        <v>0</v>
      </c>
      <c r="O53" s="64">
        <v>0</v>
      </c>
      <c r="P53" s="67">
        <v>0</v>
      </c>
      <c r="Q53" s="68">
        <v>0</v>
      </c>
      <c r="R53" s="63">
        <v>17</v>
      </c>
      <c r="S53" s="81">
        <v>39.5349</v>
      </c>
      <c r="T53" s="71">
        <v>5</v>
      </c>
      <c r="U53" s="68">
        <v>11.6279</v>
      </c>
      <c r="V53" s="71">
        <v>1</v>
      </c>
      <c r="W53" s="68">
        <v>2.3260000000000001</v>
      </c>
      <c r="X53" s="74">
        <v>306</v>
      </c>
      <c r="Y53" s="75">
        <v>100</v>
      </c>
      <c r="Z53" s="82"/>
    </row>
    <row r="54" spans="1:26" s="24" customFormat="1" ht="15" customHeight="1" x14ac:dyDescent="0.2">
      <c r="A54" s="22" t="s">
        <v>19</v>
      </c>
      <c r="B54" s="62" t="s">
        <v>67</v>
      </c>
      <c r="C54" s="39">
        <v>289</v>
      </c>
      <c r="D54" s="47">
        <v>0</v>
      </c>
      <c r="E54" s="42">
        <v>0</v>
      </c>
      <c r="F54" s="44">
        <v>2</v>
      </c>
      <c r="G54" s="72">
        <v>0.71430000000000005</v>
      </c>
      <c r="H54" s="43">
        <v>41</v>
      </c>
      <c r="I54" s="72">
        <v>14.642899999999999</v>
      </c>
      <c r="J54" s="44">
        <v>104</v>
      </c>
      <c r="K54" s="42">
        <v>37.142899999999997</v>
      </c>
      <c r="L54" s="44">
        <v>119</v>
      </c>
      <c r="M54" s="42">
        <v>42.5</v>
      </c>
      <c r="N54" s="44">
        <v>0</v>
      </c>
      <c r="O54" s="42">
        <v>0</v>
      </c>
      <c r="P54" s="48">
        <v>14</v>
      </c>
      <c r="Q54" s="41">
        <v>5</v>
      </c>
      <c r="R54" s="47">
        <v>76</v>
      </c>
      <c r="S54" s="46">
        <v>26.297599999999999</v>
      </c>
      <c r="T54" s="40">
        <v>9</v>
      </c>
      <c r="U54" s="41">
        <v>3.1141999999999999</v>
      </c>
      <c r="V54" s="40">
        <v>18</v>
      </c>
      <c r="W54" s="41">
        <v>6.2279999999999998</v>
      </c>
      <c r="X54" s="25">
        <v>1971</v>
      </c>
      <c r="Y54" s="26">
        <v>100</v>
      </c>
      <c r="Z54" s="83"/>
    </row>
    <row r="55" spans="1:26" s="24" customFormat="1" ht="15" customHeight="1" x14ac:dyDescent="0.2">
      <c r="A55" s="22" t="s">
        <v>19</v>
      </c>
      <c r="B55" s="78" t="s">
        <v>68</v>
      </c>
      <c r="C55" s="77">
        <v>693</v>
      </c>
      <c r="D55" s="63">
        <v>7</v>
      </c>
      <c r="E55" s="64">
        <v>1.0189999999999999</v>
      </c>
      <c r="F55" s="65">
        <v>1</v>
      </c>
      <c r="G55" s="64">
        <v>0.14560000000000001</v>
      </c>
      <c r="H55" s="66">
        <v>243</v>
      </c>
      <c r="I55" s="64">
        <v>35.371200000000002</v>
      </c>
      <c r="J55" s="66">
        <v>12</v>
      </c>
      <c r="K55" s="64">
        <v>1.7466999999999999</v>
      </c>
      <c r="L55" s="65">
        <v>393</v>
      </c>
      <c r="M55" s="64">
        <v>57.205199999999998</v>
      </c>
      <c r="N55" s="65">
        <v>1</v>
      </c>
      <c r="O55" s="64">
        <v>0.14560000000000001</v>
      </c>
      <c r="P55" s="70">
        <v>30</v>
      </c>
      <c r="Q55" s="68">
        <v>4.3668100000000001</v>
      </c>
      <c r="R55" s="71">
        <v>186</v>
      </c>
      <c r="S55" s="81">
        <v>26.8398</v>
      </c>
      <c r="T55" s="63">
        <v>6</v>
      </c>
      <c r="U55" s="68">
        <v>0.86580000000000001</v>
      </c>
      <c r="V55" s="63">
        <v>71</v>
      </c>
      <c r="W55" s="68">
        <v>10.244999999999999</v>
      </c>
      <c r="X55" s="74">
        <v>2305</v>
      </c>
      <c r="Y55" s="75">
        <v>100</v>
      </c>
      <c r="Z55" s="82"/>
    </row>
    <row r="56" spans="1:26" s="24" customFormat="1" ht="15" customHeight="1" x14ac:dyDescent="0.2">
      <c r="A56" s="22" t="s">
        <v>19</v>
      </c>
      <c r="B56" s="62" t="s">
        <v>69</v>
      </c>
      <c r="C56" s="39">
        <v>61</v>
      </c>
      <c r="D56" s="40">
        <v>0</v>
      </c>
      <c r="E56" s="42">
        <v>0</v>
      </c>
      <c r="F56" s="44">
        <v>0</v>
      </c>
      <c r="G56" s="42">
        <v>0</v>
      </c>
      <c r="H56" s="44">
        <v>0</v>
      </c>
      <c r="I56" s="42">
        <v>0</v>
      </c>
      <c r="J56" s="43">
        <v>11</v>
      </c>
      <c r="K56" s="42">
        <v>18.965499999999999</v>
      </c>
      <c r="L56" s="44">
        <v>44</v>
      </c>
      <c r="M56" s="42">
        <v>75.862099999999998</v>
      </c>
      <c r="N56" s="43">
        <v>0</v>
      </c>
      <c r="O56" s="42">
        <v>0</v>
      </c>
      <c r="P56" s="45">
        <v>3</v>
      </c>
      <c r="Q56" s="41">
        <v>5.1724100000000002</v>
      </c>
      <c r="R56" s="47">
        <v>21</v>
      </c>
      <c r="S56" s="46">
        <v>34.426200000000001</v>
      </c>
      <c r="T56" s="47">
        <v>3</v>
      </c>
      <c r="U56" s="41">
        <v>4.9180000000000001</v>
      </c>
      <c r="V56" s="47">
        <v>0</v>
      </c>
      <c r="W56" s="41">
        <v>0</v>
      </c>
      <c r="X56" s="25">
        <v>720</v>
      </c>
      <c r="Y56" s="26">
        <v>100</v>
      </c>
      <c r="Z56" s="83"/>
    </row>
    <row r="57" spans="1:26" s="24" customFormat="1" ht="15" customHeight="1" x14ac:dyDescent="0.2">
      <c r="A57" s="22" t="s">
        <v>19</v>
      </c>
      <c r="B57" s="78" t="s">
        <v>70</v>
      </c>
      <c r="C57" s="77">
        <v>1110</v>
      </c>
      <c r="D57" s="63">
        <v>20</v>
      </c>
      <c r="E57" s="64">
        <v>1.8069999999999999</v>
      </c>
      <c r="F57" s="66">
        <v>6</v>
      </c>
      <c r="G57" s="64">
        <v>0.54200000000000004</v>
      </c>
      <c r="H57" s="65">
        <v>89</v>
      </c>
      <c r="I57" s="64">
        <v>8.0396999999999998</v>
      </c>
      <c r="J57" s="65">
        <v>315</v>
      </c>
      <c r="K57" s="64">
        <v>28.455300000000001</v>
      </c>
      <c r="L57" s="65">
        <v>614</v>
      </c>
      <c r="M57" s="64">
        <v>55.465200000000003</v>
      </c>
      <c r="N57" s="65">
        <v>1</v>
      </c>
      <c r="O57" s="64">
        <v>9.0300000000000005E-2</v>
      </c>
      <c r="P57" s="70">
        <v>62</v>
      </c>
      <c r="Q57" s="68">
        <v>5.6007199999999999</v>
      </c>
      <c r="R57" s="71">
        <v>369</v>
      </c>
      <c r="S57" s="81">
        <v>33.243200000000002</v>
      </c>
      <c r="T57" s="71">
        <v>3</v>
      </c>
      <c r="U57" s="68">
        <v>0.27029999999999998</v>
      </c>
      <c r="V57" s="71">
        <v>37</v>
      </c>
      <c r="W57" s="68">
        <v>3.3330000000000002</v>
      </c>
      <c r="X57" s="74">
        <v>2232</v>
      </c>
      <c r="Y57" s="75">
        <v>100</v>
      </c>
      <c r="Z57" s="82"/>
    </row>
    <row r="58" spans="1:26" s="24" customFormat="1" ht="15" customHeight="1" thickBot="1" x14ac:dyDescent="0.25">
      <c r="A58" s="22" t="s">
        <v>19</v>
      </c>
      <c r="B58" s="80" t="s">
        <v>71</v>
      </c>
      <c r="C58" s="50">
        <v>34</v>
      </c>
      <c r="D58" s="53">
        <v>5</v>
      </c>
      <c r="E58" s="54">
        <v>15.151999999999999</v>
      </c>
      <c r="F58" s="55">
        <v>0</v>
      </c>
      <c r="G58" s="54">
        <v>0</v>
      </c>
      <c r="H58" s="56">
        <v>2</v>
      </c>
      <c r="I58" s="54">
        <v>6.0606</v>
      </c>
      <c r="J58" s="55">
        <v>0</v>
      </c>
      <c r="K58" s="54">
        <v>0</v>
      </c>
      <c r="L58" s="55">
        <v>23</v>
      </c>
      <c r="M58" s="54">
        <v>69.697000000000003</v>
      </c>
      <c r="N58" s="55">
        <v>0</v>
      </c>
      <c r="O58" s="54">
        <v>0</v>
      </c>
      <c r="P58" s="73">
        <v>3</v>
      </c>
      <c r="Q58" s="52">
        <v>9.0909099999999992</v>
      </c>
      <c r="R58" s="51">
        <v>7</v>
      </c>
      <c r="S58" s="57">
        <v>20.588200000000001</v>
      </c>
      <c r="T58" s="51">
        <v>1</v>
      </c>
      <c r="U58" s="52">
        <v>2.9411999999999998</v>
      </c>
      <c r="V58" s="51">
        <v>0</v>
      </c>
      <c r="W58" s="52">
        <v>0</v>
      </c>
      <c r="X58" s="27">
        <v>365</v>
      </c>
      <c r="Y58" s="28">
        <v>100</v>
      </c>
      <c r="Z58" s="85"/>
    </row>
    <row r="59" spans="1:26" s="24" customFormat="1" ht="15" customHeight="1" x14ac:dyDescent="0.2">
      <c r="A59" s="22"/>
      <c r="B59" s="62"/>
      <c r="C59" s="43"/>
      <c r="D59" s="43"/>
      <c r="E59" s="46"/>
      <c r="F59" s="44"/>
      <c r="G59" s="46"/>
      <c r="H59" s="43"/>
      <c r="I59" s="46"/>
      <c r="J59" s="44"/>
      <c r="K59" s="46"/>
      <c r="L59" s="44"/>
      <c r="M59" s="46"/>
      <c r="N59" s="44"/>
      <c r="O59" s="46"/>
      <c r="P59" s="43"/>
      <c r="Q59" s="46"/>
      <c r="R59" s="44"/>
      <c r="S59" s="46"/>
      <c r="T59" s="44"/>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73</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75</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male students with and without disabilities who received ", LOWER(A7), ", ",D69," (",TEXT(U7,"0.0"),"%) were served solely under Section 504 and ", F69," (",TEXT(S7,"0.0"),"%) were served under IDEA.")</f>
        <v>NOTE: Table reads (for US Totals):  Of all 35,960 public school male students with and without disabilities who received school-related arrests, 815 (2.3%) were served solely under Section 504 and 10,217 (28.4%)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6" s="24" customFormat="1" ht="15" customHeight="1" x14ac:dyDescent="0.2">
      <c r="A65" s="22"/>
      <c r="B65" s="32" t="str">
        <f>CONCATENATE("            Table reads (for US Race/Ethnicity):  Of all ",TEXT(A3,"#,##0")," public school male students with and without disabilities who received ",LOWER(A7), ", ",TEXT(D7,"#,##0")," (",TEXT(E7,"0.0"),"%) were American Indian or Alaska Native students with or without disabilities served under IDEA.")</f>
        <v xml:space="preserve">            Table reads (for US Race/Ethnicity):  Of all 35,145 public school male students with and without disabilities who received school-related arrests, 559 (1.6%) were American Indian or Alaska Native students with or without disabilities served under IDEA.</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6" s="24" customFormat="1" ht="15" customHeight="1" x14ac:dyDescent="0.2">
      <c r="A66" s="22"/>
      <c r="B66" s="88" t="s">
        <v>76</v>
      </c>
      <c r="C66" s="88"/>
      <c r="D66" s="88"/>
      <c r="E66" s="88"/>
      <c r="F66" s="88"/>
      <c r="G66" s="88"/>
      <c r="H66" s="88"/>
      <c r="I66" s="88"/>
      <c r="J66" s="88"/>
      <c r="K66" s="88"/>
      <c r="L66" s="88"/>
      <c r="M66" s="88"/>
      <c r="N66" s="88"/>
      <c r="O66" s="88"/>
      <c r="P66" s="88"/>
      <c r="Q66" s="88"/>
      <c r="R66" s="88"/>
      <c r="S66" s="88"/>
      <c r="T66" s="88"/>
      <c r="U66" s="88"/>
      <c r="V66" s="88"/>
      <c r="W66" s="88"/>
      <c r="X66" s="30"/>
      <c r="Y66" s="30"/>
      <c r="Z66" s="30"/>
    </row>
    <row r="67" spans="1:26" s="35" customFormat="1" ht="14.1" customHeight="1" x14ac:dyDescent="0.2">
      <c r="A67" s="38"/>
      <c r="B67" s="88" t="s">
        <v>77</v>
      </c>
      <c r="C67" s="88"/>
      <c r="D67" s="88"/>
      <c r="E67" s="88"/>
      <c r="F67" s="88"/>
      <c r="G67" s="88"/>
      <c r="H67" s="88"/>
      <c r="I67" s="88"/>
      <c r="J67" s="88"/>
      <c r="K67" s="88"/>
      <c r="L67" s="88"/>
      <c r="M67" s="88"/>
      <c r="N67" s="88"/>
      <c r="O67" s="88"/>
      <c r="P67" s="88"/>
      <c r="Q67" s="88"/>
      <c r="R67" s="88"/>
      <c r="S67" s="88"/>
      <c r="T67" s="88"/>
      <c r="U67" s="88"/>
      <c r="V67" s="88"/>
      <c r="W67" s="88"/>
      <c r="X67" s="34"/>
      <c r="Y67" s="33"/>
      <c r="Z67" s="33"/>
    </row>
    <row r="68" spans="1:26" ht="15" customHeight="1" x14ac:dyDescent="0.2"/>
    <row r="69" spans="1:26" x14ac:dyDescent="0.2">
      <c r="B69" s="58"/>
      <c r="C69" s="59" t="str">
        <f>IF(ISTEXT(C7),LEFT(C7,3),TEXT(C7,"#,##0"))</f>
        <v>35,960</v>
      </c>
      <c r="D69" s="59" t="str">
        <f>IF(ISTEXT(T7),LEFT(T7,3),TEXT(T7,"#,##0"))</f>
        <v>815</v>
      </c>
      <c r="E69" s="59"/>
      <c r="F69" s="59" t="str">
        <f>IF(ISTEXT(R7),LEFT(R7,3),TEXT(R7,"#,##0"))</f>
        <v>10,217</v>
      </c>
      <c r="G69" s="59"/>
      <c r="H69" s="59" t="str">
        <f>IF(ISTEXT(D7),LEFT(D7,3),TEXT(D7,"#,##0"))</f>
        <v>559</v>
      </c>
      <c r="I69" s="5"/>
      <c r="J69" s="5"/>
      <c r="K69" s="5"/>
      <c r="L69" s="5"/>
      <c r="M69" s="5"/>
      <c r="N69" s="5"/>
      <c r="O69" s="5"/>
      <c r="P69" s="5"/>
      <c r="Q69" s="5"/>
      <c r="R69" s="5"/>
      <c r="S69" s="5"/>
      <c r="T69" s="5"/>
      <c r="U69" s="5"/>
      <c r="V69" s="60"/>
      <c r="W69" s="61"/>
    </row>
    <row r="70" spans="1:26"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row>
  </sheetData>
  <sortState ref="B8:Y58">
    <sortCondition ref="B8:B58"/>
  </sortState>
  <mergeCells count="16">
    <mergeCell ref="Y4:Z5"/>
    <mergeCell ref="B2:W2"/>
    <mergeCell ref="B4:B5"/>
    <mergeCell ref="C4:C5"/>
    <mergeCell ref="T4:U5"/>
    <mergeCell ref="R4:S5"/>
    <mergeCell ref="D4:Q4"/>
    <mergeCell ref="V4:W5"/>
    <mergeCell ref="X4:X5"/>
    <mergeCell ref="D5:E5"/>
    <mergeCell ref="F5:G5"/>
    <mergeCell ref="H5:I5"/>
    <mergeCell ref="J5:K5"/>
    <mergeCell ref="L5:M5"/>
    <mergeCell ref="N5:O5"/>
    <mergeCell ref="P5:Q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zoomScale="80" zoomScaleNormal="80" workbookViewId="0"/>
  </sheetViews>
  <sheetFormatPr defaultColWidth="10.140625" defaultRowHeight="14.25" x14ac:dyDescent="0.2"/>
  <cols>
    <col min="1" max="1" width="3.28515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1.5703125" style="6" bestFit="1" customWidth="1"/>
    <col min="27" max="27" width="2.140625" style="38" customWidth="1"/>
    <col min="28"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school-related arrests by race/ethnicity, disability status,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87">
        <f>C7-T7</f>
        <v>15548</v>
      </c>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1</v>
      </c>
      <c r="D4" s="101" t="s">
        <v>89</v>
      </c>
      <c r="E4" s="102"/>
      <c r="F4" s="102"/>
      <c r="G4" s="102"/>
      <c r="H4" s="102"/>
      <c r="I4" s="102"/>
      <c r="J4" s="102"/>
      <c r="K4" s="102"/>
      <c r="L4" s="102"/>
      <c r="M4" s="102"/>
      <c r="N4" s="102"/>
      <c r="O4" s="102"/>
      <c r="P4" s="102"/>
      <c r="Q4" s="103"/>
      <c r="R4" s="97" t="s">
        <v>2</v>
      </c>
      <c r="S4" s="98"/>
      <c r="T4" s="97" t="s">
        <v>3</v>
      </c>
      <c r="U4" s="98"/>
      <c r="V4" s="97" t="s">
        <v>4</v>
      </c>
      <c r="W4" s="98"/>
      <c r="X4" s="104" t="s">
        <v>5</v>
      </c>
      <c r="Y4" s="111" t="s">
        <v>6</v>
      </c>
      <c r="Z4" s="112"/>
    </row>
    <row r="5" spans="1:26"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99"/>
      <c r="U5" s="100"/>
      <c r="V5" s="99"/>
      <c r="W5" s="100"/>
      <c r="X5" s="105"/>
      <c r="Y5" s="90"/>
      <c r="Z5" s="91"/>
    </row>
    <row r="6" spans="1:26"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c r="Z6" s="84"/>
    </row>
    <row r="7" spans="1:26" s="24" customFormat="1" ht="15" customHeight="1" x14ac:dyDescent="0.2">
      <c r="A7" s="22" t="s">
        <v>17</v>
      </c>
      <c r="B7" s="76" t="s">
        <v>18</v>
      </c>
      <c r="C7" s="77">
        <v>15820</v>
      </c>
      <c r="D7" s="63">
        <v>341</v>
      </c>
      <c r="E7" s="64">
        <v>2.1932</v>
      </c>
      <c r="F7" s="65">
        <v>106</v>
      </c>
      <c r="G7" s="64">
        <v>0.68179999999999996</v>
      </c>
      <c r="H7" s="65">
        <v>3434</v>
      </c>
      <c r="I7" s="64">
        <v>22.086400000000001</v>
      </c>
      <c r="J7" s="65">
        <v>6395</v>
      </c>
      <c r="K7" s="64">
        <v>41.130699999999997</v>
      </c>
      <c r="L7" s="65">
        <v>4595</v>
      </c>
      <c r="M7" s="64">
        <v>29.553999999999998</v>
      </c>
      <c r="N7" s="66">
        <v>103</v>
      </c>
      <c r="O7" s="64">
        <v>0.66249999999999998</v>
      </c>
      <c r="P7" s="67">
        <v>574</v>
      </c>
      <c r="Q7" s="68">
        <v>3.6918000000000002</v>
      </c>
      <c r="R7" s="69">
        <v>2933</v>
      </c>
      <c r="S7" s="81">
        <v>18.5398</v>
      </c>
      <c r="T7" s="69">
        <v>272</v>
      </c>
      <c r="U7" s="68">
        <v>1.7193000000000001</v>
      </c>
      <c r="V7" s="69">
        <v>740</v>
      </c>
      <c r="W7" s="68">
        <v>4.6776</v>
      </c>
      <c r="X7" s="74">
        <v>96360</v>
      </c>
      <c r="Y7" s="75">
        <v>98.051000000000002</v>
      </c>
      <c r="Z7" s="82"/>
    </row>
    <row r="8" spans="1:26" s="24" customFormat="1" ht="15" customHeight="1" x14ac:dyDescent="0.2">
      <c r="A8" s="22" t="s">
        <v>19</v>
      </c>
      <c r="B8" s="62" t="s">
        <v>20</v>
      </c>
      <c r="C8" s="39">
        <v>322</v>
      </c>
      <c r="D8" s="40">
        <v>3</v>
      </c>
      <c r="E8" s="42">
        <v>0.9375</v>
      </c>
      <c r="F8" s="44">
        <v>0</v>
      </c>
      <c r="G8" s="42">
        <v>0</v>
      </c>
      <c r="H8" s="43">
        <v>6</v>
      </c>
      <c r="I8" s="42">
        <v>1.875</v>
      </c>
      <c r="J8" s="44">
        <v>238</v>
      </c>
      <c r="K8" s="42">
        <v>74.375</v>
      </c>
      <c r="L8" s="44">
        <v>71</v>
      </c>
      <c r="M8" s="42">
        <v>22.187999999999999</v>
      </c>
      <c r="N8" s="44">
        <v>0</v>
      </c>
      <c r="O8" s="42">
        <v>0</v>
      </c>
      <c r="P8" s="48">
        <v>2</v>
      </c>
      <c r="Q8" s="41">
        <v>0.625</v>
      </c>
      <c r="R8" s="47">
        <v>64</v>
      </c>
      <c r="S8" s="46">
        <v>19.875800000000002</v>
      </c>
      <c r="T8" s="40">
        <v>2</v>
      </c>
      <c r="U8" s="41">
        <v>0.62109999999999999</v>
      </c>
      <c r="V8" s="40">
        <v>3</v>
      </c>
      <c r="W8" s="41">
        <v>0.93169999999999997</v>
      </c>
      <c r="X8" s="25">
        <v>1400</v>
      </c>
      <c r="Y8" s="26">
        <v>100</v>
      </c>
      <c r="Z8" s="83"/>
    </row>
    <row r="9" spans="1:26" s="24" customFormat="1" ht="15" customHeight="1" x14ac:dyDescent="0.2">
      <c r="A9" s="22" t="s">
        <v>19</v>
      </c>
      <c r="B9" s="78" t="s">
        <v>21</v>
      </c>
      <c r="C9" s="77">
        <v>1</v>
      </c>
      <c r="D9" s="63">
        <v>0</v>
      </c>
      <c r="E9" s="64">
        <v>0</v>
      </c>
      <c r="F9" s="65">
        <v>0</v>
      </c>
      <c r="G9" s="64">
        <v>0</v>
      </c>
      <c r="H9" s="65">
        <v>0</v>
      </c>
      <c r="I9" s="64">
        <v>0</v>
      </c>
      <c r="J9" s="66">
        <v>0</v>
      </c>
      <c r="K9" s="64">
        <v>0</v>
      </c>
      <c r="L9" s="66">
        <v>1</v>
      </c>
      <c r="M9" s="64">
        <v>100</v>
      </c>
      <c r="N9" s="65">
        <v>0</v>
      </c>
      <c r="O9" s="64">
        <v>0</v>
      </c>
      <c r="P9" s="70">
        <v>0</v>
      </c>
      <c r="Q9" s="68">
        <v>0</v>
      </c>
      <c r="R9" s="71">
        <v>0</v>
      </c>
      <c r="S9" s="81">
        <v>0</v>
      </c>
      <c r="T9" s="71">
        <v>0</v>
      </c>
      <c r="U9" s="68">
        <v>0</v>
      </c>
      <c r="V9" s="71">
        <v>0</v>
      </c>
      <c r="W9" s="68">
        <v>0</v>
      </c>
      <c r="X9" s="74">
        <v>503</v>
      </c>
      <c r="Y9" s="75">
        <v>100</v>
      </c>
      <c r="Z9" s="82"/>
    </row>
    <row r="10" spans="1:26" s="24" customFormat="1" ht="15" customHeight="1" x14ac:dyDescent="0.2">
      <c r="A10" s="22" t="s">
        <v>19</v>
      </c>
      <c r="B10" s="62" t="s">
        <v>22</v>
      </c>
      <c r="C10" s="39">
        <v>398</v>
      </c>
      <c r="D10" s="47">
        <v>46</v>
      </c>
      <c r="E10" s="42">
        <v>11.704800000000001</v>
      </c>
      <c r="F10" s="44">
        <v>0</v>
      </c>
      <c r="G10" s="42">
        <v>0</v>
      </c>
      <c r="H10" s="43">
        <v>206</v>
      </c>
      <c r="I10" s="42">
        <v>52.417299999999997</v>
      </c>
      <c r="J10" s="44">
        <v>29</v>
      </c>
      <c r="K10" s="42">
        <v>7.3791000000000002</v>
      </c>
      <c r="L10" s="43">
        <v>103</v>
      </c>
      <c r="M10" s="42">
        <v>26.209</v>
      </c>
      <c r="N10" s="43">
        <v>1</v>
      </c>
      <c r="O10" s="42">
        <v>0.2545</v>
      </c>
      <c r="P10" s="45">
        <v>8</v>
      </c>
      <c r="Q10" s="41">
        <v>2.0356000000000001</v>
      </c>
      <c r="R10" s="47">
        <v>57</v>
      </c>
      <c r="S10" s="46">
        <v>14.3216</v>
      </c>
      <c r="T10" s="47">
        <v>5</v>
      </c>
      <c r="U10" s="41">
        <v>1.2563</v>
      </c>
      <c r="V10" s="47">
        <v>10</v>
      </c>
      <c r="W10" s="41">
        <v>2.5125999999999999</v>
      </c>
      <c r="X10" s="25">
        <v>1977</v>
      </c>
      <c r="Y10" s="26">
        <v>100</v>
      </c>
      <c r="Z10" s="83"/>
    </row>
    <row r="11" spans="1:26" s="24" customFormat="1" ht="15" customHeight="1" x14ac:dyDescent="0.2">
      <c r="A11" s="22" t="s">
        <v>19</v>
      </c>
      <c r="B11" s="78" t="s">
        <v>23</v>
      </c>
      <c r="C11" s="77">
        <v>155</v>
      </c>
      <c r="D11" s="63">
        <v>1</v>
      </c>
      <c r="E11" s="64">
        <v>0.64939999999999998</v>
      </c>
      <c r="F11" s="66">
        <v>0</v>
      </c>
      <c r="G11" s="64">
        <v>0</v>
      </c>
      <c r="H11" s="65">
        <v>21</v>
      </c>
      <c r="I11" s="64">
        <v>13.6364</v>
      </c>
      <c r="J11" s="65">
        <v>61</v>
      </c>
      <c r="K11" s="64">
        <v>39.610399999999998</v>
      </c>
      <c r="L11" s="65">
        <v>60</v>
      </c>
      <c r="M11" s="64">
        <v>38.960999999999999</v>
      </c>
      <c r="N11" s="65">
        <v>4</v>
      </c>
      <c r="O11" s="64">
        <v>2.5973999999999999</v>
      </c>
      <c r="P11" s="70">
        <v>7</v>
      </c>
      <c r="Q11" s="68">
        <v>4.5454999999999997</v>
      </c>
      <c r="R11" s="63">
        <v>19</v>
      </c>
      <c r="S11" s="81">
        <v>12.258100000000001</v>
      </c>
      <c r="T11" s="71">
        <v>1</v>
      </c>
      <c r="U11" s="68">
        <v>0.6452</v>
      </c>
      <c r="V11" s="71">
        <v>20</v>
      </c>
      <c r="W11" s="68">
        <v>12.9032</v>
      </c>
      <c r="X11" s="74">
        <v>1092</v>
      </c>
      <c r="Y11" s="75">
        <v>100</v>
      </c>
      <c r="Z11" s="82"/>
    </row>
    <row r="12" spans="1:26" s="24" customFormat="1" ht="15" customHeight="1" x14ac:dyDescent="0.2">
      <c r="A12" s="22" t="s">
        <v>19</v>
      </c>
      <c r="B12" s="62" t="s">
        <v>24</v>
      </c>
      <c r="C12" s="39">
        <v>644</v>
      </c>
      <c r="D12" s="40">
        <v>10</v>
      </c>
      <c r="E12" s="42">
        <v>1.5699000000000001</v>
      </c>
      <c r="F12" s="43">
        <v>12</v>
      </c>
      <c r="G12" s="42">
        <v>1.8837999999999999</v>
      </c>
      <c r="H12" s="44">
        <v>362</v>
      </c>
      <c r="I12" s="42">
        <v>56.828899999999997</v>
      </c>
      <c r="J12" s="44">
        <v>129</v>
      </c>
      <c r="K12" s="42">
        <v>20.251200000000001</v>
      </c>
      <c r="L12" s="44">
        <v>86</v>
      </c>
      <c r="M12" s="42">
        <v>13.500999999999999</v>
      </c>
      <c r="N12" s="43">
        <v>7</v>
      </c>
      <c r="O12" s="42">
        <v>1.0989</v>
      </c>
      <c r="P12" s="48">
        <v>31</v>
      </c>
      <c r="Q12" s="41">
        <v>4.8666</v>
      </c>
      <c r="R12" s="40">
        <v>107</v>
      </c>
      <c r="S12" s="46">
        <v>16.614899999999999</v>
      </c>
      <c r="T12" s="47">
        <v>7</v>
      </c>
      <c r="U12" s="41">
        <v>1.087</v>
      </c>
      <c r="V12" s="47">
        <v>83</v>
      </c>
      <c r="W12" s="41">
        <v>12.888199999999999</v>
      </c>
      <c r="X12" s="25">
        <v>10138</v>
      </c>
      <c r="Y12" s="26">
        <v>100</v>
      </c>
      <c r="Z12" s="83"/>
    </row>
    <row r="13" spans="1:26" s="24" customFormat="1" ht="15" customHeight="1" x14ac:dyDescent="0.2">
      <c r="A13" s="22" t="s">
        <v>19</v>
      </c>
      <c r="B13" s="78" t="s">
        <v>25</v>
      </c>
      <c r="C13" s="77">
        <v>48</v>
      </c>
      <c r="D13" s="63">
        <v>8</v>
      </c>
      <c r="E13" s="64">
        <v>16.666699999999999</v>
      </c>
      <c r="F13" s="66">
        <v>1</v>
      </c>
      <c r="G13" s="64">
        <v>2.0832999999999999</v>
      </c>
      <c r="H13" s="65">
        <v>23</v>
      </c>
      <c r="I13" s="64">
        <v>47.916699999999999</v>
      </c>
      <c r="J13" s="66">
        <v>3</v>
      </c>
      <c r="K13" s="64">
        <v>6.25</v>
      </c>
      <c r="L13" s="65">
        <v>11</v>
      </c>
      <c r="M13" s="64">
        <v>22.917000000000002</v>
      </c>
      <c r="N13" s="65">
        <v>0</v>
      </c>
      <c r="O13" s="64">
        <v>0</v>
      </c>
      <c r="P13" s="67">
        <v>2</v>
      </c>
      <c r="Q13" s="68">
        <v>4.1666999999999996</v>
      </c>
      <c r="R13" s="71">
        <v>3</v>
      </c>
      <c r="S13" s="81">
        <v>6.25</v>
      </c>
      <c r="T13" s="63">
        <v>0</v>
      </c>
      <c r="U13" s="68">
        <v>0</v>
      </c>
      <c r="V13" s="63">
        <v>10</v>
      </c>
      <c r="W13" s="68">
        <v>20.833300000000001</v>
      </c>
      <c r="X13" s="74">
        <v>1868</v>
      </c>
      <c r="Y13" s="75">
        <v>91.381</v>
      </c>
      <c r="Z13" s="82"/>
    </row>
    <row r="14" spans="1:26" s="24" customFormat="1" ht="15" customHeight="1" x14ac:dyDescent="0.2">
      <c r="A14" s="22" t="s">
        <v>19</v>
      </c>
      <c r="B14" s="62" t="s">
        <v>26</v>
      </c>
      <c r="C14" s="49">
        <v>375</v>
      </c>
      <c r="D14" s="40">
        <v>3</v>
      </c>
      <c r="E14" s="42">
        <v>0.82189999999999996</v>
      </c>
      <c r="F14" s="44">
        <v>1</v>
      </c>
      <c r="G14" s="42">
        <v>0.27400000000000002</v>
      </c>
      <c r="H14" s="43">
        <v>155</v>
      </c>
      <c r="I14" s="42">
        <v>42.465800000000002</v>
      </c>
      <c r="J14" s="43">
        <v>115</v>
      </c>
      <c r="K14" s="42">
        <v>31.506799999999998</v>
      </c>
      <c r="L14" s="43">
        <v>79</v>
      </c>
      <c r="M14" s="42">
        <v>21.643999999999998</v>
      </c>
      <c r="N14" s="44">
        <v>0</v>
      </c>
      <c r="O14" s="42">
        <v>0</v>
      </c>
      <c r="P14" s="45">
        <v>12</v>
      </c>
      <c r="Q14" s="41">
        <v>3.2877000000000001</v>
      </c>
      <c r="R14" s="40">
        <v>94</v>
      </c>
      <c r="S14" s="46">
        <v>25.066700000000001</v>
      </c>
      <c r="T14" s="47">
        <v>10</v>
      </c>
      <c r="U14" s="41">
        <v>2.6667000000000001</v>
      </c>
      <c r="V14" s="47">
        <v>30</v>
      </c>
      <c r="W14" s="41">
        <v>8</v>
      </c>
      <c r="X14" s="25">
        <v>1238</v>
      </c>
      <c r="Y14" s="26">
        <v>100</v>
      </c>
      <c r="Z14" s="83"/>
    </row>
    <row r="15" spans="1:26" s="24" customFormat="1" ht="15" customHeight="1" x14ac:dyDescent="0.2">
      <c r="A15" s="22" t="s">
        <v>19</v>
      </c>
      <c r="B15" s="78" t="s">
        <v>27</v>
      </c>
      <c r="C15" s="79">
        <v>115</v>
      </c>
      <c r="D15" s="63">
        <v>0</v>
      </c>
      <c r="E15" s="64">
        <v>0</v>
      </c>
      <c r="F15" s="65">
        <v>0</v>
      </c>
      <c r="G15" s="64">
        <v>0</v>
      </c>
      <c r="H15" s="65">
        <v>12</v>
      </c>
      <c r="I15" s="64">
        <v>10.526300000000001</v>
      </c>
      <c r="J15" s="66">
        <v>66</v>
      </c>
      <c r="K15" s="64">
        <v>57.8947</v>
      </c>
      <c r="L15" s="65">
        <v>30</v>
      </c>
      <c r="M15" s="64">
        <v>26.315999999999999</v>
      </c>
      <c r="N15" s="66">
        <v>0</v>
      </c>
      <c r="O15" s="64">
        <v>0</v>
      </c>
      <c r="P15" s="67">
        <v>6</v>
      </c>
      <c r="Q15" s="68">
        <v>5.2632000000000003</v>
      </c>
      <c r="R15" s="63">
        <v>17</v>
      </c>
      <c r="S15" s="81">
        <v>14.7826</v>
      </c>
      <c r="T15" s="71">
        <v>1</v>
      </c>
      <c r="U15" s="68">
        <v>0.86960000000000004</v>
      </c>
      <c r="V15" s="71">
        <v>2</v>
      </c>
      <c r="W15" s="68">
        <v>1.7391000000000001</v>
      </c>
      <c r="X15" s="74">
        <v>235</v>
      </c>
      <c r="Y15" s="75">
        <v>100</v>
      </c>
      <c r="Z15" s="82"/>
    </row>
    <row r="16" spans="1:26" s="24" customFormat="1" ht="15" customHeight="1" x14ac:dyDescent="0.2">
      <c r="A16" s="22" t="s">
        <v>19</v>
      </c>
      <c r="B16" s="62" t="s">
        <v>28</v>
      </c>
      <c r="C16" s="49">
        <v>72</v>
      </c>
      <c r="D16" s="47">
        <v>0</v>
      </c>
      <c r="E16" s="42">
        <v>0</v>
      </c>
      <c r="F16" s="43">
        <v>0</v>
      </c>
      <c r="G16" s="42">
        <v>0</v>
      </c>
      <c r="H16" s="44">
        <v>1</v>
      </c>
      <c r="I16" s="42">
        <v>1.3889</v>
      </c>
      <c r="J16" s="43">
        <v>71</v>
      </c>
      <c r="K16" s="42">
        <v>98.611099999999993</v>
      </c>
      <c r="L16" s="44">
        <v>0</v>
      </c>
      <c r="M16" s="42">
        <v>0</v>
      </c>
      <c r="N16" s="43">
        <v>0</v>
      </c>
      <c r="O16" s="42">
        <v>0</v>
      </c>
      <c r="P16" s="45">
        <v>0</v>
      </c>
      <c r="Q16" s="41">
        <v>0</v>
      </c>
      <c r="R16" s="40">
        <v>14</v>
      </c>
      <c r="S16" s="46">
        <v>19.444400000000002</v>
      </c>
      <c r="T16" s="40">
        <v>0</v>
      </c>
      <c r="U16" s="41">
        <v>0</v>
      </c>
      <c r="V16" s="40">
        <v>0</v>
      </c>
      <c r="W16" s="41">
        <v>0</v>
      </c>
      <c r="X16" s="25">
        <v>221</v>
      </c>
      <c r="Y16" s="26">
        <v>100</v>
      </c>
      <c r="Z16" s="83"/>
    </row>
    <row r="17" spans="1:26" s="24" customFormat="1" ht="15" customHeight="1" x14ac:dyDescent="0.2">
      <c r="A17" s="22" t="s">
        <v>19</v>
      </c>
      <c r="B17" s="78" t="s">
        <v>29</v>
      </c>
      <c r="C17" s="77">
        <v>409</v>
      </c>
      <c r="D17" s="63">
        <v>3</v>
      </c>
      <c r="E17" s="64">
        <v>0.75760000000000005</v>
      </c>
      <c r="F17" s="66">
        <v>0</v>
      </c>
      <c r="G17" s="64">
        <v>0</v>
      </c>
      <c r="H17" s="65">
        <v>74</v>
      </c>
      <c r="I17" s="64">
        <v>18.686900000000001</v>
      </c>
      <c r="J17" s="66">
        <v>184</v>
      </c>
      <c r="K17" s="64">
        <v>46.464599999999997</v>
      </c>
      <c r="L17" s="66">
        <v>115</v>
      </c>
      <c r="M17" s="64">
        <v>29.04</v>
      </c>
      <c r="N17" s="66">
        <v>0</v>
      </c>
      <c r="O17" s="64">
        <v>0</v>
      </c>
      <c r="P17" s="70">
        <v>20</v>
      </c>
      <c r="Q17" s="68">
        <v>5.0505000000000004</v>
      </c>
      <c r="R17" s="63">
        <v>61</v>
      </c>
      <c r="S17" s="81">
        <v>14.914400000000001</v>
      </c>
      <c r="T17" s="63">
        <v>13</v>
      </c>
      <c r="U17" s="68">
        <v>3.1785000000000001</v>
      </c>
      <c r="V17" s="63">
        <v>7</v>
      </c>
      <c r="W17" s="68">
        <v>1.7115</v>
      </c>
      <c r="X17" s="74">
        <v>3952</v>
      </c>
      <c r="Y17" s="75">
        <v>100</v>
      </c>
      <c r="Z17" s="82"/>
    </row>
    <row r="18" spans="1:26" s="24" customFormat="1" ht="15" customHeight="1" x14ac:dyDescent="0.2">
      <c r="A18" s="22" t="s">
        <v>19</v>
      </c>
      <c r="B18" s="62" t="s">
        <v>30</v>
      </c>
      <c r="C18" s="39">
        <v>1005</v>
      </c>
      <c r="D18" s="47">
        <v>0</v>
      </c>
      <c r="E18" s="42">
        <v>0</v>
      </c>
      <c r="F18" s="44">
        <v>5</v>
      </c>
      <c r="G18" s="42">
        <v>0.50970000000000004</v>
      </c>
      <c r="H18" s="44">
        <v>76</v>
      </c>
      <c r="I18" s="42">
        <v>7.7472000000000003</v>
      </c>
      <c r="J18" s="44">
        <v>662</v>
      </c>
      <c r="K18" s="42">
        <v>67.482200000000006</v>
      </c>
      <c r="L18" s="44">
        <v>209</v>
      </c>
      <c r="M18" s="42">
        <v>21.305</v>
      </c>
      <c r="N18" s="44">
        <v>2</v>
      </c>
      <c r="O18" s="42">
        <v>0.2039</v>
      </c>
      <c r="P18" s="45">
        <v>27</v>
      </c>
      <c r="Q18" s="41">
        <v>2.7523</v>
      </c>
      <c r="R18" s="40">
        <v>150</v>
      </c>
      <c r="S18" s="46">
        <v>14.9254</v>
      </c>
      <c r="T18" s="47">
        <v>24</v>
      </c>
      <c r="U18" s="41">
        <v>2.3881000000000001</v>
      </c>
      <c r="V18" s="47">
        <v>24</v>
      </c>
      <c r="W18" s="41">
        <v>2.3881000000000001</v>
      </c>
      <c r="X18" s="25">
        <v>2407</v>
      </c>
      <c r="Y18" s="26">
        <v>100</v>
      </c>
      <c r="Z18" s="83"/>
    </row>
    <row r="19" spans="1:26" s="24" customFormat="1" ht="15" customHeight="1" x14ac:dyDescent="0.2">
      <c r="A19" s="22" t="s">
        <v>19</v>
      </c>
      <c r="B19" s="78" t="s">
        <v>31</v>
      </c>
      <c r="C19" s="77">
        <v>150</v>
      </c>
      <c r="D19" s="63">
        <v>0</v>
      </c>
      <c r="E19" s="64">
        <v>0</v>
      </c>
      <c r="F19" s="65">
        <v>27</v>
      </c>
      <c r="G19" s="64">
        <v>19.565200000000001</v>
      </c>
      <c r="H19" s="65">
        <v>13</v>
      </c>
      <c r="I19" s="64">
        <v>9.4202999999999992</v>
      </c>
      <c r="J19" s="65">
        <v>3</v>
      </c>
      <c r="K19" s="64">
        <v>2.1739000000000002</v>
      </c>
      <c r="L19" s="65">
        <v>14</v>
      </c>
      <c r="M19" s="64">
        <v>10.145</v>
      </c>
      <c r="N19" s="65">
        <v>69</v>
      </c>
      <c r="O19" s="64">
        <v>50</v>
      </c>
      <c r="P19" s="67">
        <v>12</v>
      </c>
      <c r="Q19" s="68">
        <v>8.6957000000000004</v>
      </c>
      <c r="R19" s="63">
        <v>15</v>
      </c>
      <c r="S19" s="81">
        <v>10</v>
      </c>
      <c r="T19" s="63">
        <v>12</v>
      </c>
      <c r="U19" s="68">
        <v>8</v>
      </c>
      <c r="V19" s="63">
        <v>17</v>
      </c>
      <c r="W19" s="68">
        <v>11.333299999999999</v>
      </c>
      <c r="X19" s="74">
        <v>290</v>
      </c>
      <c r="Y19" s="75">
        <v>100</v>
      </c>
      <c r="Z19" s="82"/>
    </row>
    <row r="20" spans="1:26" s="24" customFormat="1" ht="15" customHeight="1" x14ac:dyDescent="0.2">
      <c r="A20" s="22" t="s">
        <v>19</v>
      </c>
      <c r="B20" s="62" t="s">
        <v>32</v>
      </c>
      <c r="C20" s="49">
        <v>30</v>
      </c>
      <c r="D20" s="47">
        <v>1</v>
      </c>
      <c r="E20" s="42">
        <v>3.5714000000000001</v>
      </c>
      <c r="F20" s="43">
        <v>0</v>
      </c>
      <c r="G20" s="42">
        <v>0</v>
      </c>
      <c r="H20" s="44">
        <v>6</v>
      </c>
      <c r="I20" s="42">
        <v>21.428599999999999</v>
      </c>
      <c r="J20" s="43">
        <v>0</v>
      </c>
      <c r="K20" s="42">
        <v>0</v>
      </c>
      <c r="L20" s="43">
        <v>21</v>
      </c>
      <c r="M20" s="42">
        <v>75</v>
      </c>
      <c r="N20" s="43">
        <v>0</v>
      </c>
      <c r="O20" s="42">
        <v>0</v>
      </c>
      <c r="P20" s="45">
        <v>0</v>
      </c>
      <c r="Q20" s="41">
        <v>0</v>
      </c>
      <c r="R20" s="40">
        <v>4</v>
      </c>
      <c r="S20" s="46">
        <v>13.333299999999999</v>
      </c>
      <c r="T20" s="47">
        <v>2</v>
      </c>
      <c r="U20" s="41">
        <v>6.6666999999999996</v>
      </c>
      <c r="V20" s="47">
        <v>0</v>
      </c>
      <c r="W20" s="41">
        <v>0</v>
      </c>
      <c r="X20" s="25">
        <v>720</v>
      </c>
      <c r="Y20" s="26">
        <v>100</v>
      </c>
      <c r="Z20" s="83"/>
    </row>
    <row r="21" spans="1:26" s="24" customFormat="1" ht="15" customHeight="1" x14ac:dyDescent="0.2">
      <c r="A21" s="22" t="s">
        <v>19</v>
      </c>
      <c r="B21" s="78" t="s">
        <v>33</v>
      </c>
      <c r="C21" s="77">
        <v>994</v>
      </c>
      <c r="D21" s="71">
        <v>2</v>
      </c>
      <c r="E21" s="64">
        <v>0.20599999999999999</v>
      </c>
      <c r="F21" s="65">
        <v>6</v>
      </c>
      <c r="G21" s="64">
        <v>0.6179</v>
      </c>
      <c r="H21" s="66">
        <v>192</v>
      </c>
      <c r="I21" s="64">
        <v>19.773399999999999</v>
      </c>
      <c r="J21" s="65">
        <v>480</v>
      </c>
      <c r="K21" s="64">
        <v>49.433599999999998</v>
      </c>
      <c r="L21" s="65">
        <v>254</v>
      </c>
      <c r="M21" s="64">
        <v>26.158999999999999</v>
      </c>
      <c r="N21" s="65">
        <v>0</v>
      </c>
      <c r="O21" s="64">
        <v>0</v>
      </c>
      <c r="P21" s="70">
        <v>37</v>
      </c>
      <c r="Q21" s="68">
        <v>3.8105000000000002</v>
      </c>
      <c r="R21" s="71">
        <v>220</v>
      </c>
      <c r="S21" s="81">
        <v>22.1328</v>
      </c>
      <c r="T21" s="63">
        <v>23</v>
      </c>
      <c r="U21" s="68">
        <v>2.3138999999999998</v>
      </c>
      <c r="V21" s="63">
        <v>42</v>
      </c>
      <c r="W21" s="68">
        <v>4.2253999999999996</v>
      </c>
      <c r="X21" s="74">
        <v>4081</v>
      </c>
      <c r="Y21" s="75">
        <v>99.73</v>
      </c>
      <c r="Z21" s="82"/>
    </row>
    <row r="22" spans="1:26" s="24" customFormat="1" ht="15" customHeight="1" x14ac:dyDescent="0.2">
      <c r="A22" s="22" t="s">
        <v>19</v>
      </c>
      <c r="B22" s="62" t="s">
        <v>34</v>
      </c>
      <c r="C22" s="39">
        <v>477</v>
      </c>
      <c r="D22" s="40">
        <v>4</v>
      </c>
      <c r="E22" s="42">
        <v>0.84389999999999998</v>
      </c>
      <c r="F22" s="43">
        <v>0</v>
      </c>
      <c r="G22" s="42">
        <v>0</v>
      </c>
      <c r="H22" s="43">
        <v>40</v>
      </c>
      <c r="I22" s="42">
        <v>8.4388000000000005</v>
      </c>
      <c r="J22" s="44">
        <v>150</v>
      </c>
      <c r="K22" s="42">
        <v>31.645600000000002</v>
      </c>
      <c r="L22" s="44">
        <v>244</v>
      </c>
      <c r="M22" s="42">
        <v>51.476999999999997</v>
      </c>
      <c r="N22" s="44">
        <v>1</v>
      </c>
      <c r="O22" s="42">
        <v>0.21099999999999999</v>
      </c>
      <c r="P22" s="48">
        <v>35</v>
      </c>
      <c r="Q22" s="41">
        <v>7.3840000000000003</v>
      </c>
      <c r="R22" s="47">
        <v>95</v>
      </c>
      <c r="S22" s="46">
        <v>19.9161</v>
      </c>
      <c r="T22" s="47">
        <v>3</v>
      </c>
      <c r="U22" s="41">
        <v>0.62890000000000001</v>
      </c>
      <c r="V22" s="47">
        <v>10</v>
      </c>
      <c r="W22" s="41">
        <v>2.0964</v>
      </c>
      <c r="X22" s="25">
        <v>1879</v>
      </c>
      <c r="Y22" s="26">
        <v>100</v>
      </c>
      <c r="Z22" s="83"/>
    </row>
    <row r="23" spans="1:26" s="24" customFormat="1" ht="15" customHeight="1" x14ac:dyDescent="0.2">
      <c r="A23" s="22" t="s">
        <v>19</v>
      </c>
      <c r="B23" s="78" t="s">
        <v>35</v>
      </c>
      <c r="C23" s="77">
        <v>402</v>
      </c>
      <c r="D23" s="63">
        <v>4</v>
      </c>
      <c r="E23" s="64">
        <v>1</v>
      </c>
      <c r="F23" s="65">
        <v>3</v>
      </c>
      <c r="G23" s="64">
        <v>0.75</v>
      </c>
      <c r="H23" s="65">
        <v>16</v>
      </c>
      <c r="I23" s="64">
        <v>4</v>
      </c>
      <c r="J23" s="65">
        <v>145</v>
      </c>
      <c r="K23" s="64">
        <v>36.25</v>
      </c>
      <c r="L23" s="65">
        <v>205</v>
      </c>
      <c r="M23" s="64">
        <v>51.25</v>
      </c>
      <c r="N23" s="65">
        <v>6</v>
      </c>
      <c r="O23" s="64">
        <v>1.5</v>
      </c>
      <c r="P23" s="70">
        <v>21</v>
      </c>
      <c r="Q23" s="68">
        <v>5.25</v>
      </c>
      <c r="R23" s="63">
        <v>86</v>
      </c>
      <c r="S23" s="81">
        <v>21.393000000000001</v>
      </c>
      <c r="T23" s="71">
        <v>2</v>
      </c>
      <c r="U23" s="68">
        <v>0.4975</v>
      </c>
      <c r="V23" s="71">
        <v>17</v>
      </c>
      <c r="W23" s="68">
        <v>4.2289000000000003</v>
      </c>
      <c r="X23" s="74">
        <v>1365</v>
      </c>
      <c r="Y23" s="75">
        <v>100</v>
      </c>
      <c r="Z23" s="82"/>
    </row>
    <row r="24" spans="1:26" s="24" customFormat="1" ht="15" customHeight="1" x14ac:dyDescent="0.2">
      <c r="A24" s="22" t="s">
        <v>19</v>
      </c>
      <c r="B24" s="62" t="s">
        <v>36</v>
      </c>
      <c r="C24" s="39">
        <v>98</v>
      </c>
      <c r="D24" s="47">
        <v>2</v>
      </c>
      <c r="E24" s="42">
        <v>2.0619000000000001</v>
      </c>
      <c r="F24" s="44">
        <v>1</v>
      </c>
      <c r="G24" s="42">
        <v>1.0308999999999999</v>
      </c>
      <c r="H24" s="43">
        <v>23</v>
      </c>
      <c r="I24" s="42">
        <v>23.711300000000001</v>
      </c>
      <c r="J24" s="44">
        <v>21</v>
      </c>
      <c r="K24" s="42">
        <v>21.6495</v>
      </c>
      <c r="L24" s="44">
        <v>42</v>
      </c>
      <c r="M24" s="42">
        <v>43.298999999999999</v>
      </c>
      <c r="N24" s="44">
        <v>0</v>
      </c>
      <c r="O24" s="42">
        <v>0</v>
      </c>
      <c r="P24" s="48">
        <v>8</v>
      </c>
      <c r="Q24" s="41">
        <v>8.2474000000000007</v>
      </c>
      <c r="R24" s="40">
        <v>13</v>
      </c>
      <c r="S24" s="46">
        <v>13.2653</v>
      </c>
      <c r="T24" s="47">
        <v>1</v>
      </c>
      <c r="U24" s="41">
        <v>1.0204</v>
      </c>
      <c r="V24" s="47">
        <v>9</v>
      </c>
      <c r="W24" s="41">
        <v>9.1837</v>
      </c>
      <c r="X24" s="25">
        <v>1356</v>
      </c>
      <c r="Y24" s="26">
        <v>99.778999999999996</v>
      </c>
      <c r="Z24" s="83"/>
    </row>
    <row r="25" spans="1:26" s="24" customFormat="1" ht="15" customHeight="1" x14ac:dyDescent="0.2">
      <c r="A25" s="22" t="s">
        <v>19</v>
      </c>
      <c r="B25" s="78" t="s">
        <v>37</v>
      </c>
      <c r="C25" s="79">
        <v>109</v>
      </c>
      <c r="D25" s="63">
        <v>0</v>
      </c>
      <c r="E25" s="64">
        <v>0</v>
      </c>
      <c r="F25" s="65">
        <v>0</v>
      </c>
      <c r="G25" s="64">
        <v>0</v>
      </c>
      <c r="H25" s="65">
        <v>5</v>
      </c>
      <c r="I25" s="64">
        <v>4.5872000000000002</v>
      </c>
      <c r="J25" s="65">
        <v>43</v>
      </c>
      <c r="K25" s="64">
        <v>39.4495</v>
      </c>
      <c r="L25" s="66">
        <v>51</v>
      </c>
      <c r="M25" s="64">
        <v>46.789000000000001</v>
      </c>
      <c r="N25" s="65">
        <v>0</v>
      </c>
      <c r="O25" s="64">
        <v>0</v>
      </c>
      <c r="P25" s="70">
        <v>10</v>
      </c>
      <c r="Q25" s="68">
        <v>9.1743000000000006</v>
      </c>
      <c r="R25" s="63">
        <v>14</v>
      </c>
      <c r="S25" s="81">
        <v>12.843999999999999</v>
      </c>
      <c r="T25" s="63">
        <v>0</v>
      </c>
      <c r="U25" s="68">
        <v>0</v>
      </c>
      <c r="V25" s="63">
        <v>1</v>
      </c>
      <c r="W25" s="68">
        <v>0.91739999999999999</v>
      </c>
      <c r="X25" s="74">
        <v>1407</v>
      </c>
      <c r="Y25" s="75">
        <v>100</v>
      </c>
      <c r="Z25" s="82"/>
    </row>
    <row r="26" spans="1:26" s="24" customFormat="1" ht="15" customHeight="1" x14ac:dyDescent="0.2">
      <c r="A26" s="22" t="s">
        <v>19</v>
      </c>
      <c r="B26" s="62" t="s">
        <v>38</v>
      </c>
      <c r="C26" s="39">
        <v>429</v>
      </c>
      <c r="D26" s="40">
        <v>0</v>
      </c>
      <c r="E26" s="42">
        <v>0</v>
      </c>
      <c r="F26" s="43">
        <v>0</v>
      </c>
      <c r="G26" s="42">
        <v>0</v>
      </c>
      <c r="H26" s="43">
        <v>18</v>
      </c>
      <c r="I26" s="42">
        <v>4.3689</v>
      </c>
      <c r="J26" s="44">
        <v>347</v>
      </c>
      <c r="K26" s="42">
        <v>84.223299999999995</v>
      </c>
      <c r="L26" s="44">
        <v>42</v>
      </c>
      <c r="M26" s="42">
        <v>10.194000000000001</v>
      </c>
      <c r="N26" s="43">
        <v>0</v>
      </c>
      <c r="O26" s="42">
        <v>0</v>
      </c>
      <c r="P26" s="48">
        <v>5</v>
      </c>
      <c r="Q26" s="41">
        <v>1.2136</v>
      </c>
      <c r="R26" s="40">
        <v>33</v>
      </c>
      <c r="S26" s="46">
        <v>7.6923000000000004</v>
      </c>
      <c r="T26" s="40">
        <v>17</v>
      </c>
      <c r="U26" s="41">
        <v>3.9626999999999999</v>
      </c>
      <c r="V26" s="40">
        <v>1</v>
      </c>
      <c r="W26" s="41">
        <v>0.2331</v>
      </c>
      <c r="X26" s="25">
        <v>1367</v>
      </c>
      <c r="Y26" s="26">
        <v>100</v>
      </c>
      <c r="Z26" s="83"/>
    </row>
    <row r="27" spans="1:26" s="24" customFormat="1" ht="15" customHeight="1" x14ac:dyDescent="0.2">
      <c r="A27" s="22" t="s">
        <v>19</v>
      </c>
      <c r="B27" s="78" t="s">
        <v>39</v>
      </c>
      <c r="C27" s="79">
        <v>18</v>
      </c>
      <c r="D27" s="71">
        <v>0</v>
      </c>
      <c r="E27" s="64">
        <v>0</v>
      </c>
      <c r="F27" s="65">
        <v>1</v>
      </c>
      <c r="G27" s="64">
        <v>6.25</v>
      </c>
      <c r="H27" s="65">
        <v>0</v>
      </c>
      <c r="I27" s="64">
        <v>0</v>
      </c>
      <c r="J27" s="65">
        <v>0</v>
      </c>
      <c r="K27" s="64">
        <v>0</v>
      </c>
      <c r="L27" s="66">
        <v>15</v>
      </c>
      <c r="M27" s="64">
        <v>93.75</v>
      </c>
      <c r="N27" s="65">
        <v>0</v>
      </c>
      <c r="O27" s="64">
        <v>0</v>
      </c>
      <c r="P27" s="70">
        <v>0</v>
      </c>
      <c r="Q27" s="68">
        <v>0</v>
      </c>
      <c r="R27" s="63">
        <v>5</v>
      </c>
      <c r="S27" s="81">
        <v>27.777799999999999</v>
      </c>
      <c r="T27" s="71">
        <v>2</v>
      </c>
      <c r="U27" s="68">
        <v>11.1111</v>
      </c>
      <c r="V27" s="71">
        <v>0</v>
      </c>
      <c r="W27" s="68">
        <v>0</v>
      </c>
      <c r="X27" s="74">
        <v>589</v>
      </c>
      <c r="Y27" s="75">
        <v>100</v>
      </c>
      <c r="Z27" s="82"/>
    </row>
    <row r="28" spans="1:26" s="24" customFormat="1" ht="15" customHeight="1" x14ac:dyDescent="0.2">
      <c r="A28" s="22" t="s">
        <v>19</v>
      </c>
      <c r="B28" s="62" t="s">
        <v>40</v>
      </c>
      <c r="C28" s="49">
        <v>600</v>
      </c>
      <c r="D28" s="47">
        <v>0</v>
      </c>
      <c r="E28" s="42">
        <v>0</v>
      </c>
      <c r="F28" s="44">
        <v>2</v>
      </c>
      <c r="G28" s="42">
        <v>0.35210000000000002</v>
      </c>
      <c r="H28" s="44">
        <v>34</v>
      </c>
      <c r="I28" s="42">
        <v>5.9859</v>
      </c>
      <c r="J28" s="44">
        <v>357</v>
      </c>
      <c r="K28" s="42">
        <v>62.8521</v>
      </c>
      <c r="L28" s="43">
        <v>147</v>
      </c>
      <c r="M28" s="42">
        <v>25.88</v>
      </c>
      <c r="N28" s="44">
        <v>1</v>
      </c>
      <c r="O28" s="42">
        <v>0.17610000000000001</v>
      </c>
      <c r="P28" s="45">
        <v>27</v>
      </c>
      <c r="Q28" s="41">
        <v>4.7534999999999998</v>
      </c>
      <c r="R28" s="47">
        <v>105</v>
      </c>
      <c r="S28" s="46">
        <v>17.5</v>
      </c>
      <c r="T28" s="40">
        <v>32</v>
      </c>
      <c r="U28" s="41">
        <v>5.3333000000000004</v>
      </c>
      <c r="V28" s="40">
        <v>9</v>
      </c>
      <c r="W28" s="41">
        <v>1.5</v>
      </c>
      <c r="X28" s="25">
        <v>1434</v>
      </c>
      <c r="Y28" s="26">
        <v>100</v>
      </c>
      <c r="Z28" s="83"/>
    </row>
    <row r="29" spans="1:26" s="24" customFormat="1" ht="15" customHeight="1" x14ac:dyDescent="0.2">
      <c r="A29" s="22" t="s">
        <v>19</v>
      </c>
      <c r="B29" s="78" t="s">
        <v>41</v>
      </c>
      <c r="C29" s="77">
        <v>81</v>
      </c>
      <c r="D29" s="63">
        <v>0</v>
      </c>
      <c r="E29" s="64">
        <v>0</v>
      </c>
      <c r="F29" s="65">
        <v>1</v>
      </c>
      <c r="G29" s="64">
        <v>1.2658</v>
      </c>
      <c r="H29" s="66">
        <v>39</v>
      </c>
      <c r="I29" s="64">
        <v>49.367100000000001</v>
      </c>
      <c r="J29" s="65">
        <v>16</v>
      </c>
      <c r="K29" s="64">
        <v>20.2532</v>
      </c>
      <c r="L29" s="66">
        <v>23</v>
      </c>
      <c r="M29" s="64">
        <v>29.114000000000001</v>
      </c>
      <c r="N29" s="65">
        <v>0</v>
      </c>
      <c r="O29" s="64">
        <v>0</v>
      </c>
      <c r="P29" s="70">
        <v>0</v>
      </c>
      <c r="Q29" s="68">
        <v>0</v>
      </c>
      <c r="R29" s="63">
        <v>21</v>
      </c>
      <c r="S29" s="81">
        <v>25.925899999999999</v>
      </c>
      <c r="T29" s="63">
        <v>2</v>
      </c>
      <c r="U29" s="68">
        <v>2.4691000000000001</v>
      </c>
      <c r="V29" s="63">
        <v>5</v>
      </c>
      <c r="W29" s="68">
        <v>6.1727999999999996</v>
      </c>
      <c r="X29" s="74">
        <v>1873</v>
      </c>
      <c r="Y29" s="75">
        <v>100</v>
      </c>
      <c r="Z29" s="82"/>
    </row>
    <row r="30" spans="1:26" s="24" customFormat="1" ht="15" customHeight="1" x14ac:dyDescent="0.2">
      <c r="A30" s="22" t="s">
        <v>19</v>
      </c>
      <c r="B30" s="62" t="s">
        <v>42</v>
      </c>
      <c r="C30" s="39">
        <v>210</v>
      </c>
      <c r="D30" s="47">
        <v>2</v>
      </c>
      <c r="E30" s="42">
        <v>0.95689999999999997</v>
      </c>
      <c r="F30" s="43">
        <v>0</v>
      </c>
      <c r="G30" s="42">
        <v>0</v>
      </c>
      <c r="H30" s="44">
        <v>12</v>
      </c>
      <c r="I30" s="42">
        <v>5.7416</v>
      </c>
      <c r="J30" s="44">
        <v>145</v>
      </c>
      <c r="K30" s="42">
        <v>69.378</v>
      </c>
      <c r="L30" s="44">
        <v>45</v>
      </c>
      <c r="M30" s="42">
        <v>21.530999999999999</v>
      </c>
      <c r="N30" s="44">
        <v>0</v>
      </c>
      <c r="O30" s="42">
        <v>0</v>
      </c>
      <c r="P30" s="45">
        <v>5</v>
      </c>
      <c r="Q30" s="41">
        <v>2.3923000000000001</v>
      </c>
      <c r="R30" s="47">
        <v>26</v>
      </c>
      <c r="S30" s="46">
        <v>12.381</v>
      </c>
      <c r="T30" s="40">
        <v>1</v>
      </c>
      <c r="U30" s="41">
        <v>0.47620000000000001</v>
      </c>
      <c r="V30" s="40">
        <v>1</v>
      </c>
      <c r="W30" s="41">
        <v>0.47620000000000001</v>
      </c>
      <c r="X30" s="25">
        <v>3616</v>
      </c>
      <c r="Y30" s="26">
        <v>99.971999999999994</v>
      </c>
      <c r="Z30" s="83"/>
    </row>
    <row r="31" spans="1:26" s="24" customFormat="1" ht="15" customHeight="1" x14ac:dyDescent="0.2">
      <c r="A31" s="22" t="s">
        <v>19</v>
      </c>
      <c r="B31" s="78" t="s">
        <v>43</v>
      </c>
      <c r="C31" s="79">
        <v>362</v>
      </c>
      <c r="D31" s="63">
        <v>19</v>
      </c>
      <c r="E31" s="64">
        <v>5.2632000000000003</v>
      </c>
      <c r="F31" s="66">
        <v>3</v>
      </c>
      <c r="G31" s="64">
        <v>0.83099999999999996</v>
      </c>
      <c r="H31" s="65">
        <v>37</v>
      </c>
      <c r="I31" s="64">
        <v>10.2493</v>
      </c>
      <c r="J31" s="66">
        <v>100</v>
      </c>
      <c r="K31" s="64">
        <v>27.700800000000001</v>
      </c>
      <c r="L31" s="65">
        <v>171</v>
      </c>
      <c r="M31" s="64">
        <v>47.368000000000002</v>
      </c>
      <c r="N31" s="65">
        <v>0</v>
      </c>
      <c r="O31" s="64">
        <v>0</v>
      </c>
      <c r="P31" s="67">
        <v>31</v>
      </c>
      <c r="Q31" s="68">
        <v>8.5873000000000008</v>
      </c>
      <c r="R31" s="71">
        <v>68</v>
      </c>
      <c r="S31" s="81">
        <v>18.784500000000001</v>
      </c>
      <c r="T31" s="63">
        <v>1</v>
      </c>
      <c r="U31" s="68">
        <v>0.2762</v>
      </c>
      <c r="V31" s="63">
        <v>16</v>
      </c>
      <c r="W31" s="68">
        <v>4.4199000000000002</v>
      </c>
      <c r="X31" s="74">
        <v>2170</v>
      </c>
      <c r="Y31" s="75">
        <v>96.635999999999996</v>
      </c>
      <c r="Z31" s="82"/>
    </row>
    <row r="32" spans="1:26" s="24" customFormat="1" ht="15" customHeight="1" x14ac:dyDescent="0.2">
      <c r="A32" s="22" t="s">
        <v>19</v>
      </c>
      <c r="B32" s="62" t="s">
        <v>44</v>
      </c>
      <c r="C32" s="39">
        <v>222</v>
      </c>
      <c r="D32" s="40">
        <v>0</v>
      </c>
      <c r="E32" s="42">
        <v>0</v>
      </c>
      <c r="F32" s="44">
        <v>0</v>
      </c>
      <c r="G32" s="42">
        <v>0</v>
      </c>
      <c r="H32" s="44">
        <v>6</v>
      </c>
      <c r="I32" s="42">
        <v>2.7027000000000001</v>
      </c>
      <c r="J32" s="44">
        <v>147</v>
      </c>
      <c r="K32" s="42">
        <v>66.216200000000001</v>
      </c>
      <c r="L32" s="43">
        <v>66</v>
      </c>
      <c r="M32" s="42">
        <v>29.73</v>
      </c>
      <c r="N32" s="43">
        <v>0</v>
      </c>
      <c r="O32" s="42">
        <v>0</v>
      </c>
      <c r="P32" s="48">
        <v>3</v>
      </c>
      <c r="Q32" s="41">
        <v>1.3513999999999999</v>
      </c>
      <c r="R32" s="40">
        <v>27</v>
      </c>
      <c r="S32" s="46">
        <v>12.1622</v>
      </c>
      <c r="T32" s="47">
        <v>0</v>
      </c>
      <c r="U32" s="41">
        <v>0</v>
      </c>
      <c r="V32" s="47">
        <v>1</v>
      </c>
      <c r="W32" s="41">
        <v>0.45050000000000001</v>
      </c>
      <c r="X32" s="25">
        <v>978</v>
      </c>
      <c r="Y32" s="26">
        <v>100</v>
      </c>
      <c r="Z32" s="83"/>
    </row>
    <row r="33" spans="1:26" s="24" customFormat="1" ht="15" customHeight="1" x14ac:dyDescent="0.2">
      <c r="A33" s="22" t="s">
        <v>19</v>
      </c>
      <c r="B33" s="78" t="s">
        <v>45</v>
      </c>
      <c r="C33" s="77">
        <v>350</v>
      </c>
      <c r="D33" s="71">
        <v>0</v>
      </c>
      <c r="E33" s="64">
        <v>0</v>
      </c>
      <c r="F33" s="65">
        <v>2</v>
      </c>
      <c r="G33" s="64">
        <v>0.57640000000000002</v>
      </c>
      <c r="H33" s="66">
        <v>8</v>
      </c>
      <c r="I33" s="64">
        <v>2.3054999999999999</v>
      </c>
      <c r="J33" s="65">
        <v>184</v>
      </c>
      <c r="K33" s="64">
        <v>53.0259</v>
      </c>
      <c r="L33" s="65">
        <v>145</v>
      </c>
      <c r="M33" s="64">
        <v>41.786999999999999</v>
      </c>
      <c r="N33" s="66">
        <v>0</v>
      </c>
      <c r="O33" s="64">
        <v>0</v>
      </c>
      <c r="P33" s="70">
        <v>8</v>
      </c>
      <c r="Q33" s="68">
        <v>2.3054999999999999</v>
      </c>
      <c r="R33" s="71">
        <v>74</v>
      </c>
      <c r="S33" s="81">
        <v>21.142900000000001</v>
      </c>
      <c r="T33" s="71">
        <v>3</v>
      </c>
      <c r="U33" s="68">
        <v>0.85709999999999997</v>
      </c>
      <c r="V33" s="71">
        <v>3</v>
      </c>
      <c r="W33" s="68">
        <v>0.85709999999999997</v>
      </c>
      <c r="X33" s="74">
        <v>2372</v>
      </c>
      <c r="Y33" s="75">
        <v>100</v>
      </c>
      <c r="Z33" s="82"/>
    </row>
    <row r="34" spans="1:26" s="24" customFormat="1" ht="15" customHeight="1" x14ac:dyDescent="0.2">
      <c r="A34" s="22" t="s">
        <v>19</v>
      </c>
      <c r="B34" s="62" t="s">
        <v>46</v>
      </c>
      <c r="C34" s="49">
        <v>106</v>
      </c>
      <c r="D34" s="40">
        <v>69</v>
      </c>
      <c r="E34" s="42">
        <v>65.714299999999994</v>
      </c>
      <c r="F34" s="44">
        <v>0</v>
      </c>
      <c r="G34" s="42">
        <v>0</v>
      </c>
      <c r="H34" s="43">
        <v>2</v>
      </c>
      <c r="I34" s="42">
        <v>1.9048</v>
      </c>
      <c r="J34" s="44">
        <v>0</v>
      </c>
      <c r="K34" s="42">
        <v>0</v>
      </c>
      <c r="L34" s="43">
        <v>33</v>
      </c>
      <c r="M34" s="42">
        <v>31.428999999999998</v>
      </c>
      <c r="N34" s="43">
        <v>0</v>
      </c>
      <c r="O34" s="42">
        <v>0</v>
      </c>
      <c r="P34" s="45">
        <v>1</v>
      </c>
      <c r="Q34" s="41">
        <v>0.95240000000000002</v>
      </c>
      <c r="R34" s="47">
        <v>17</v>
      </c>
      <c r="S34" s="46">
        <v>16.037700000000001</v>
      </c>
      <c r="T34" s="47">
        <v>1</v>
      </c>
      <c r="U34" s="41">
        <v>0.94340000000000002</v>
      </c>
      <c r="V34" s="47">
        <v>3</v>
      </c>
      <c r="W34" s="41">
        <v>2.8302</v>
      </c>
      <c r="X34" s="25">
        <v>825</v>
      </c>
      <c r="Y34" s="26">
        <v>100</v>
      </c>
      <c r="Z34" s="83"/>
    </row>
    <row r="35" spans="1:26" s="24" customFormat="1" ht="15" customHeight="1" x14ac:dyDescent="0.2">
      <c r="A35" s="22" t="s">
        <v>19</v>
      </c>
      <c r="B35" s="78" t="s">
        <v>47</v>
      </c>
      <c r="C35" s="79">
        <v>44</v>
      </c>
      <c r="D35" s="71">
        <v>3</v>
      </c>
      <c r="E35" s="64">
        <v>6.8182</v>
      </c>
      <c r="F35" s="65">
        <v>0</v>
      </c>
      <c r="G35" s="64">
        <v>0</v>
      </c>
      <c r="H35" s="66">
        <v>11</v>
      </c>
      <c r="I35" s="64">
        <v>25</v>
      </c>
      <c r="J35" s="65">
        <v>1</v>
      </c>
      <c r="K35" s="64">
        <v>2.2726999999999999</v>
      </c>
      <c r="L35" s="66">
        <v>28</v>
      </c>
      <c r="M35" s="64">
        <v>63.636000000000003</v>
      </c>
      <c r="N35" s="65">
        <v>0</v>
      </c>
      <c r="O35" s="64">
        <v>0</v>
      </c>
      <c r="P35" s="70">
        <v>1</v>
      </c>
      <c r="Q35" s="68">
        <v>2.2726999999999999</v>
      </c>
      <c r="R35" s="71">
        <v>5</v>
      </c>
      <c r="S35" s="81">
        <v>11.3636</v>
      </c>
      <c r="T35" s="71">
        <v>0</v>
      </c>
      <c r="U35" s="68">
        <v>0</v>
      </c>
      <c r="V35" s="71">
        <v>1</v>
      </c>
      <c r="W35" s="68">
        <v>2.2726999999999999</v>
      </c>
      <c r="X35" s="74">
        <v>1064</v>
      </c>
      <c r="Y35" s="75">
        <v>100</v>
      </c>
      <c r="Z35" s="82"/>
    </row>
    <row r="36" spans="1:26" s="24" customFormat="1" ht="15" customHeight="1" x14ac:dyDescent="0.2">
      <c r="A36" s="22" t="s">
        <v>19</v>
      </c>
      <c r="B36" s="62" t="s">
        <v>48</v>
      </c>
      <c r="C36" s="49">
        <v>309</v>
      </c>
      <c r="D36" s="47">
        <v>11</v>
      </c>
      <c r="E36" s="42">
        <v>3.5831</v>
      </c>
      <c r="F36" s="44">
        <v>8</v>
      </c>
      <c r="G36" s="42">
        <v>2.6059000000000001</v>
      </c>
      <c r="H36" s="44">
        <v>134</v>
      </c>
      <c r="I36" s="42">
        <v>43.648200000000003</v>
      </c>
      <c r="J36" s="43">
        <v>49</v>
      </c>
      <c r="K36" s="42">
        <v>15.960900000000001</v>
      </c>
      <c r="L36" s="43">
        <v>88</v>
      </c>
      <c r="M36" s="42">
        <v>28.664000000000001</v>
      </c>
      <c r="N36" s="44">
        <v>5</v>
      </c>
      <c r="O36" s="42">
        <v>1.6287</v>
      </c>
      <c r="P36" s="48">
        <v>12</v>
      </c>
      <c r="Q36" s="41">
        <v>3.9087999999999998</v>
      </c>
      <c r="R36" s="40">
        <v>67</v>
      </c>
      <c r="S36" s="46">
        <v>21.6828</v>
      </c>
      <c r="T36" s="47">
        <v>2</v>
      </c>
      <c r="U36" s="41">
        <v>0.6472</v>
      </c>
      <c r="V36" s="47">
        <v>43</v>
      </c>
      <c r="W36" s="41">
        <v>13.915900000000001</v>
      </c>
      <c r="X36" s="25">
        <v>658</v>
      </c>
      <c r="Y36" s="26">
        <v>100</v>
      </c>
      <c r="Z36" s="83"/>
    </row>
    <row r="37" spans="1:26" s="24" customFormat="1" ht="15" customHeight="1" x14ac:dyDescent="0.2">
      <c r="A37" s="22" t="s">
        <v>19</v>
      </c>
      <c r="B37" s="78" t="s">
        <v>49</v>
      </c>
      <c r="C37" s="77">
        <v>45</v>
      </c>
      <c r="D37" s="63">
        <v>2</v>
      </c>
      <c r="E37" s="64">
        <v>4.5454999999999997</v>
      </c>
      <c r="F37" s="65">
        <v>1</v>
      </c>
      <c r="G37" s="64">
        <v>2.2726999999999999</v>
      </c>
      <c r="H37" s="65">
        <v>2</v>
      </c>
      <c r="I37" s="64">
        <v>4.5454999999999997</v>
      </c>
      <c r="J37" s="65">
        <v>4</v>
      </c>
      <c r="K37" s="64">
        <v>9.0908999999999995</v>
      </c>
      <c r="L37" s="65">
        <v>35</v>
      </c>
      <c r="M37" s="64">
        <v>79.545000000000002</v>
      </c>
      <c r="N37" s="66">
        <v>0</v>
      </c>
      <c r="O37" s="64">
        <v>0</v>
      </c>
      <c r="P37" s="70">
        <v>0</v>
      </c>
      <c r="Q37" s="68">
        <v>0</v>
      </c>
      <c r="R37" s="63">
        <v>9</v>
      </c>
      <c r="S37" s="81">
        <v>20</v>
      </c>
      <c r="T37" s="71">
        <v>1</v>
      </c>
      <c r="U37" s="68">
        <v>2.2222</v>
      </c>
      <c r="V37" s="71">
        <v>1</v>
      </c>
      <c r="W37" s="68">
        <v>2.2222</v>
      </c>
      <c r="X37" s="74">
        <v>483</v>
      </c>
      <c r="Y37" s="75">
        <v>100</v>
      </c>
      <c r="Z37" s="82"/>
    </row>
    <row r="38" spans="1:26" s="24" customFormat="1" ht="15" customHeight="1" x14ac:dyDescent="0.2">
      <c r="A38" s="22" t="s">
        <v>19</v>
      </c>
      <c r="B38" s="62" t="s">
        <v>50</v>
      </c>
      <c r="C38" s="39">
        <v>381</v>
      </c>
      <c r="D38" s="40">
        <v>0</v>
      </c>
      <c r="E38" s="42">
        <v>0</v>
      </c>
      <c r="F38" s="44">
        <v>3</v>
      </c>
      <c r="G38" s="42">
        <v>0.79790000000000005</v>
      </c>
      <c r="H38" s="44">
        <v>110</v>
      </c>
      <c r="I38" s="42">
        <v>29.255299999999998</v>
      </c>
      <c r="J38" s="44">
        <v>168</v>
      </c>
      <c r="K38" s="42">
        <v>44.680900000000001</v>
      </c>
      <c r="L38" s="44">
        <v>79</v>
      </c>
      <c r="M38" s="42">
        <v>21.010999999999999</v>
      </c>
      <c r="N38" s="44">
        <v>0</v>
      </c>
      <c r="O38" s="42">
        <v>0</v>
      </c>
      <c r="P38" s="45">
        <v>16</v>
      </c>
      <c r="Q38" s="41">
        <v>4.2553000000000001</v>
      </c>
      <c r="R38" s="40">
        <v>99</v>
      </c>
      <c r="S38" s="46">
        <v>25.984300000000001</v>
      </c>
      <c r="T38" s="47">
        <v>5</v>
      </c>
      <c r="U38" s="41">
        <v>1.3123</v>
      </c>
      <c r="V38" s="47">
        <v>9</v>
      </c>
      <c r="W38" s="41">
        <v>2.3622000000000001</v>
      </c>
      <c r="X38" s="25">
        <v>2577</v>
      </c>
      <c r="Y38" s="26">
        <v>100</v>
      </c>
      <c r="Z38" s="83"/>
    </row>
    <row r="39" spans="1:26" s="24" customFormat="1" ht="15" customHeight="1" x14ac:dyDescent="0.2">
      <c r="A39" s="22" t="s">
        <v>19</v>
      </c>
      <c r="B39" s="78" t="s">
        <v>51</v>
      </c>
      <c r="C39" s="77">
        <v>62</v>
      </c>
      <c r="D39" s="71">
        <v>9</v>
      </c>
      <c r="E39" s="64">
        <v>14.5161</v>
      </c>
      <c r="F39" s="65">
        <v>0</v>
      </c>
      <c r="G39" s="64">
        <v>0</v>
      </c>
      <c r="H39" s="66">
        <v>35</v>
      </c>
      <c r="I39" s="64">
        <v>56.451599999999999</v>
      </c>
      <c r="J39" s="65">
        <v>1</v>
      </c>
      <c r="K39" s="64">
        <v>1.6129</v>
      </c>
      <c r="L39" s="66">
        <v>17</v>
      </c>
      <c r="M39" s="64">
        <v>27.419</v>
      </c>
      <c r="N39" s="65">
        <v>0</v>
      </c>
      <c r="O39" s="64">
        <v>0</v>
      </c>
      <c r="P39" s="70">
        <v>0</v>
      </c>
      <c r="Q39" s="68">
        <v>0</v>
      </c>
      <c r="R39" s="63">
        <v>8</v>
      </c>
      <c r="S39" s="81">
        <v>12.9032</v>
      </c>
      <c r="T39" s="63">
        <v>0</v>
      </c>
      <c r="U39" s="68">
        <v>0</v>
      </c>
      <c r="V39" s="63">
        <v>5</v>
      </c>
      <c r="W39" s="68">
        <v>8.0645000000000007</v>
      </c>
      <c r="X39" s="74">
        <v>880</v>
      </c>
      <c r="Y39" s="75">
        <v>100</v>
      </c>
      <c r="Z39" s="82"/>
    </row>
    <row r="40" spans="1:26" s="24" customFormat="1" ht="15" customHeight="1" x14ac:dyDescent="0.2">
      <c r="A40" s="22" t="s">
        <v>19</v>
      </c>
      <c r="B40" s="62" t="s">
        <v>52</v>
      </c>
      <c r="C40" s="49">
        <v>167</v>
      </c>
      <c r="D40" s="40">
        <v>1</v>
      </c>
      <c r="E40" s="42">
        <v>0.61350000000000005</v>
      </c>
      <c r="F40" s="44">
        <v>0</v>
      </c>
      <c r="G40" s="42">
        <v>0</v>
      </c>
      <c r="H40" s="44">
        <v>22</v>
      </c>
      <c r="I40" s="42">
        <v>13.4969</v>
      </c>
      <c r="J40" s="43">
        <v>71</v>
      </c>
      <c r="K40" s="42">
        <v>43.558300000000003</v>
      </c>
      <c r="L40" s="43">
        <v>65</v>
      </c>
      <c r="M40" s="42">
        <v>39.877000000000002</v>
      </c>
      <c r="N40" s="44">
        <v>0</v>
      </c>
      <c r="O40" s="42">
        <v>0</v>
      </c>
      <c r="P40" s="45">
        <v>4</v>
      </c>
      <c r="Q40" s="41">
        <v>2.4540000000000002</v>
      </c>
      <c r="R40" s="40">
        <v>55</v>
      </c>
      <c r="S40" s="46">
        <v>32.934100000000001</v>
      </c>
      <c r="T40" s="47">
        <v>4</v>
      </c>
      <c r="U40" s="41">
        <v>2.3952</v>
      </c>
      <c r="V40" s="47">
        <v>4</v>
      </c>
      <c r="W40" s="41">
        <v>2.3952</v>
      </c>
      <c r="X40" s="25">
        <v>4916</v>
      </c>
      <c r="Y40" s="26">
        <v>66.863</v>
      </c>
      <c r="Z40" s="24" t="s">
        <v>53</v>
      </c>
    </row>
    <row r="41" spans="1:26" s="24" customFormat="1" ht="15" customHeight="1" x14ac:dyDescent="0.2">
      <c r="A41" s="22" t="s">
        <v>19</v>
      </c>
      <c r="B41" s="78" t="s">
        <v>54</v>
      </c>
      <c r="C41" s="77">
        <v>141</v>
      </c>
      <c r="D41" s="71">
        <v>2</v>
      </c>
      <c r="E41" s="64">
        <v>1.4388000000000001</v>
      </c>
      <c r="F41" s="65">
        <v>1</v>
      </c>
      <c r="G41" s="64">
        <v>0.71940000000000004</v>
      </c>
      <c r="H41" s="65">
        <v>16</v>
      </c>
      <c r="I41" s="64">
        <v>11.5108</v>
      </c>
      <c r="J41" s="65">
        <v>92</v>
      </c>
      <c r="K41" s="64">
        <v>66.187100000000001</v>
      </c>
      <c r="L41" s="66">
        <v>23</v>
      </c>
      <c r="M41" s="64">
        <v>16.547000000000001</v>
      </c>
      <c r="N41" s="66">
        <v>0</v>
      </c>
      <c r="O41" s="64">
        <v>0</v>
      </c>
      <c r="P41" s="67">
        <v>5</v>
      </c>
      <c r="Q41" s="68">
        <v>3.5971000000000002</v>
      </c>
      <c r="R41" s="71">
        <v>28</v>
      </c>
      <c r="S41" s="81">
        <v>19.8582</v>
      </c>
      <c r="T41" s="63">
        <v>2</v>
      </c>
      <c r="U41" s="68">
        <v>1.4184000000000001</v>
      </c>
      <c r="V41" s="63">
        <v>5</v>
      </c>
      <c r="W41" s="68">
        <v>3.5461</v>
      </c>
      <c r="X41" s="74">
        <v>2618</v>
      </c>
      <c r="Y41" s="75">
        <v>100</v>
      </c>
      <c r="Z41" s="82"/>
    </row>
    <row r="42" spans="1:26" s="24" customFormat="1" ht="15" customHeight="1" x14ac:dyDescent="0.2">
      <c r="A42" s="22" t="s">
        <v>19</v>
      </c>
      <c r="B42" s="62" t="s">
        <v>55</v>
      </c>
      <c r="C42" s="49">
        <v>45</v>
      </c>
      <c r="D42" s="40">
        <v>15</v>
      </c>
      <c r="E42" s="42">
        <v>33.333300000000001</v>
      </c>
      <c r="F42" s="44">
        <v>0</v>
      </c>
      <c r="G42" s="42">
        <v>0</v>
      </c>
      <c r="H42" s="44">
        <v>3</v>
      </c>
      <c r="I42" s="42">
        <v>6.6666999999999996</v>
      </c>
      <c r="J42" s="43">
        <v>7</v>
      </c>
      <c r="K42" s="42">
        <v>15.5556</v>
      </c>
      <c r="L42" s="43">
        <v>20</v>
      </c>
      <c r="M42" s="42">
        <v>44.444000000000003</v>
      </c>
      <c r="N42" s="43">
        <v>0</v>
      </c>
      <c r="O42" s="42">
        <v>0</v>
      </c>
      <c r="P42" s="45">
        <v>0</v>
      </c>
      <c r="Q42" s="41">
        <v>0</v>
      </c>
      <c r="R42" s="40">
        <v>12</v>
      </c>
      <c r="S42" s="46">
        <v>26.666699999999999</v>
      </c>
      <c r="T42" s="47">
        <v>0</v>
      </c>
      <c r="U42" s="41">
        <v>0</v>
      </c>
      <c r="V42" s="47">
        <v>7</v>
      </c>
      <c r="W42" s="41">
        <v>15.5556</v>
      </c>
      <c r="X42" s="25">
        <v>481</v>
      </c>
      <c r="Y42" s="26">
        <v>100</v>
      </c>
      <c r="Z42" s="83"/>
    </row>
    <row r="43" spans="1:26" s="24" customFormat="1" ht="15" customHeight="1" x14ac:dyDescent="0.2">
      <c r="A43" s="22" t="s">
        <v>19</v>
      </c>
      <c r="B43" s="78" t="s">
        <v>56</v>
      </c>
      <c r="C43" s="77">
        <v>231</v>
      </c>
      <c r="D43" s="63">
        <v>0</v>
      </c>
      <c r="E43" s="64">
        <v>0</v>
      </c>
      <c r="F43" s="65">
        <v>1</v>
      </c>
      <c r="G43" s="64">
        <v>0.43480000000000002</v>
      </c>
      <c r="H43" s="66">
        <v>9</v>
      </c>
      <c r="I43" s="64">
        <v>3.9129999999999998</v>
      </c>
      <c r="J43" s="65">
        <v>82</v>
      </c>
      <c r="K43" s="64">
        <v>35.652200000000001</v>
      </c>
      <c r="L43" s="65">
        <v>126</v>
      </c>
      <c r="M43" s="64">
        <v>54.783000000000001</v>
      </c>
      <c r="N43" s="65">
        <v>0</v>
      </c>
      <c r="O43" s="64">
        <v>0</v>
      </c>
      <c r="P43" s="67">
        <v>12</v>
      </c>
      <c r="Q43" s="68">
        <v>5.2173999999999996</v>
      </c>
      <c r="R43" s="71">
        <v>43</v>
      </c>
      <c r="S43" s="81">
        <v>18.614699999999999</v>
      </c>
      <c r="T43" s="71">
        <v>1</v>
      </c>
      <c r="U43" s="68">
        <v>0.43290000000000001</v>
      </c>
      <c r="V43" s="71">
        <v>18</v>
      </c>
      <c r="W43" s="68">
        <v>7.7922000000000002</v>
      </c>
      <c r="X43" s="74">
        <v>3631</v>
      </c>
      <c r="Y43" s="75">
        <v>100</v>
      </c>
      <c r="Z43" s="82"/>
    </row>
    <row r="44" spans="1:26" s="24" customFormat="1" ht="15" customHeight="1" x14ac:dyDescent="0.2">
      <c r="A44" s="22" t="s">
        <v>19</v>
      </c>
      <c r="B44" s="62" t="s">
        <v>57</v>
      </c>
      <c r="C44" s="39">
        <v>266</v>
      </c>
      <c r="D44" s="40">
        <v>45</v>
      </c>
      <c r="E44" s="42">
        <v>17.045500000000001</v>
      </c>
      <c r="F44" s="43">
        <v>1</v>
      </c>
      <c r="G44" s="42">
        <v>0.37880000000000003</v>
      </c>
      <c r="H44" s="44">
        <v>25</v>
      </c>
      <c r="I44" s="42">
        <v>9.4696999999999996</v>
      </c>
      <c r="J44" s="44">
        <v>68</v>
      </c>
      <c r="K44" s="42">
        <v>25.7576</v>
      </c>
      <c r="L44" s="44">
        <v>101</v>
      </c>
      <c r="M44" s="42">
        <v>38.258000000000003</v>
      </c>
      <c r="N44" s="43">
        <v>0</v>
      </c>
      <c r="O44" s="42">
        <v>0</v>
      </c>
      <c r="P44" s="48">
        <v>24</v>
      </c>
      <c r="Q44" s="41">
        <v>9.0908999999999995</v>
      </c>
      <c r="R44" s="47">
        <v>46</v>
      </c>
      <c r="S44" s="46">
        <v>17.293199999999999</v>
      </c>
      <c r="T44" s="47">
        <v>2</v>
      </c>
      <c r="U44" s="41">
        <v>0.75190000000000001</v>
      </c>
      <c r="V44" s="47">
        <v>5</v>
      </c>
      <c r="W44" s="41">
        <v>1.8796999999999999</v>
      </c>
      <c r="X44" s="25">
        <v>1815</v>
      </c>
      <c r="Y44" s="26">
        <v>100</v>
      </c>
      <c r="Z44" s="83"/>
    </row>
    <row r="45" spans="1:26" s="24" customFormat="1" ht="15" customHeight="1" x14ac:dyDescent="0.2">
      <c r="A45" s="22" t="s">
        <v>19</v>
      </c>
      <c r="B45" s="78" t="s">
        <v>58</v>
      </c>
      <c r="C45" s="77">
        <v>35</v>
      </c>
      <c r="D45" s="71">
        <v>0</v>
      </c>
      <c r="E45" s="64">
        <v>0</v>
      </c>
      <c r="F45" s="65">
        <v>0</v>
      </c>
      <c r="G45" s="64">
        <v>0</v>
      </c>
      <c r="H45" s="66">
        <v>17</v>
      </c>
      <c r="I45" s="64">
        <v>50</v>
      </c>
      <c r="J45" s="65">
        <v>0</v>
      </c>
      <c r="K45" s="64">
        <v>0</v>
      </c>
      <c r="L45" s="66">
        <v>15</v>
      </c>
      <c r="M45" s="64">
        <v>44.118000000000002</v>
      </c>
      <c r="N45" s="65">
        <v>0</v>
      </c>
      <c r="O45" s="64">
        <v>0</v>
      </c>
      <c r="P45" s="67">
        <v>2</v>
      </c>
      <c r="Q45" s="68">
        <v>5.8823999999999996</v>
      </c>
      <c r="R45" s="71">
        <v>6</v>
      </c>
      <c r="S45" s="81">
        <v>17.142900000000001</v>
      </c>
      <c r="T45" s="63">
        <v>1</v>
      </c>
      <c r="U45" s="68">
        <v>2.8571</v>
      </c>
      <c r="V45" s="63">
        <v>3</v>
      </c>
      <c r="W45" s="68">
        <v>8.5714000000000006</v>
      </c>
      <c r="X45" s="74">
        <v>1283</v>
      </c>
      <c r="Y45" s="75">
        <v>100</v>
      </c>
      <c r="Z45" s="82"/>
    </row>
    <row r="46" spans="1:26" s="24" customFormat="1" ht="15" customHeight="1" x14ac:dyDescent="0.2">
      <c r="A46" s="22" t="s">
        <v>19</v>
      </c>
      <c r="B46" s="62" t="s">
        <v>59</v>
      </c>
      <c r="C46" s="39">
        <v>1597</v>
      </c>
      <c r="D46" s="40">
        <v>4</v>
      </c>
      <c r="E46" s="42">
        <v>0.253</v>
      </c>
      <c r="F46" s="44">
        <v>5</v>
      </c>
      <c r="G46" s="42">
        <v>0.31630000000000003</v>
      </c>
      <c r="H46" s="44">
        <v>247</v>
      </c>
      <c r="I46" s="42">
        <v>15.622999999999999</v>
      </c>
      <c r="J46" s="44">
        <v>690</v>
      </c>
      <c r="K46" s="42">
        <v>43.643300000000004</v>
      </c>
      <c r="L46" s="43">
        <v>571</v>
      </c>
      <c r="M46" s="42">
        <v>36.116</v>
      </c>
      <c r="N46" s="43">
        <v>0</v>
      </c>
      <c r="O46" s="42">
        <v>0</v>
      </c>
      <c r="P46" s="48">
        <v>64</v>
      </c>
      <c r="Q46" s="41">
        <v>4.0480999999999998</v>
      </c>
      <c r="R46" s="40">
        <v>446</v>
      </c>
      <c r="S46" s="46">
        <v>27.927399999999999</v>
      </c>
      <c r="T46" s="40">
        <v>16</v>
      </c>
      <c r="U46" s="41">
        <v>1.0019</v>
      </c>
      <c r="V46" s="40">
        <v>35</v>
      </c>
      <c r="W46" s="41">
        <v>2.1916000000000002</v>
      </c>
      <c r="X46" s="25">
        <v>3027</v>
      </c>
      <c r="Y46" s="26">
        <v>100</v>
      </c>
      <c r="Z46" s="83"/>
    </row>
    <row r="47" spans="1:26" s="24" customFormat="1" ht="15" customHeight="1" x14ac:dyDescent="0.2">
      <c r="A47" s="22" t="s">
        <v>19</v>
      </c>
      <c r="B47" s="78" t="s">
        <v>60</v>
      </c>
      <c r="C47" s="79">
        <v>48</v>
      </c>
      <c r="D47" s="63">
        <v>0</v>
      </c>
      <c r="E47" s="64">
        <v>0</v>
      </c>
      <c r="F47" s="66">
        <v>0</v>
      </c>
      <c r="G47" s="64">
        <v>0</v>
      </c>
      <c r="H47" s="66">
        <v>22</v>
      </c>
      <c r="I47" s="64">
        <v>45.833300000000001</v>
      </c>
      <c r="J47" s="66">
        <v>12</v>
      </c>
      <c r="K47" s="64">
        <v>25</v>
      </c>
      <c r="L47" s="66">
        <v>13</v>
      </c>
      <c r="M47" s="64">
        <v>27.082999999999998</v>
      </c>
      <c r="N47" s="65">
        <v>0</v>
      </c>
      <c r="O47" s="64">
        <v>0</v>
      </c>
      <c r="P47" s="67">
        <v>1</v>
      </c>
      <c r="Q47" s="68">
        <v>2.0832999999999999</v>
      </c>
      <c r="R47" s="63">
        <v>7</v>
      </c>
      <c r="S47" s="81">
        <v>14.583299999999999</v>
      </c>
      <c r="T47" s="71">
        <v>0</v>
      </c>
      <c r="U47" s="68">
        <v>0</v>
      </c>
      <c r="V47" s="71">
        <v>6</v>
      </c>
      <c r="W47" s="68">
        <v>12.5</v>
      </c>
      <c r="X47" s="74">
        <v>308</v>
      </c>
      <c r="Y47" s="75">
        <v>100</v>
      </c>
      <c r="Z47" s="82"/>
    </row>
    <row r="48" spans="1:26" s="24" customFormat="1" ht="15" customHeight="1" x14ac:dyDescent="0.2">
      <c r="A48" s="22" t="s">
        <v>19</v>
      </c>
      <c r="B48" s="62" t="s">
        <v>61</v>
      </c>
      <c r="C48" s="39">
        <v>641</v>
      </c>
      <c r="D48" s="47">
        <v>1</v>
      </c>
      <c r="E48" s="42">
        <v>0.15770000000000001</v>
      </c>
      <c r="F48" s="44">
        <v>2</v>
      </c>
      <c r="G48" s="42">
        <v>0.3155</v>
      </c>
      <c r="H48" s="43">
        <v>11</v>
      </c>
      <c r="I48" s="42">
        <v>1.7350000000000001</v>
      </c>
      <c r="J48" s="44">
        <v>431</v>
      </c>
      <c r="K48" s="42">
        <v>67.981099999999998</v>
      </c>
      <c r="L48" s="44">
        <v>176</v>
      </c>
      <c r="M48" s="42">
        <v>27.76</v>
      </c>
      <c r="N48" s="43">
        <v>1</v>
      </c>
      <c r="O48" s="42">
        <v>0.15770000000000001</v>
      </c>
      <c r="P48" s="48">
        <v>12</v>
      </c>
      <c r="Q48" s="41">
        <v>1.8927</v>
      </c>
      <c r="R48" s="47">
        <v>88</v>
      </c>
      <c r="S48" s="46">
        <v>13.7285</v>
      </c>
      <c r="T48" s="47">
        <v>7</v>
      </c>
      <c r="U48" s="41">
        <v>1.0920000000000001</v>
      </c>
      <c r="V48" s="47">
        <v>14</v>
      </c>
      <c r="W48" s="41">
        <v>2.1840999999999999</v>
      </c>
      <c r="X48" s="25">
        <v>1236</v>
      </c>
      <c r="Y48" s="26">
        <v>100</v>
      </c>
      <c r="Z48" s="83"/>
    </row>
    <row r="49" spans="1:26" s="24" customFormat="1" ht="15" customHeight="1" x14ac:dyDescent="0.2">
      <c r="A49" s="22" t="s">
        <v>19</v>
      </c>
      <c r="B49" s="78" t="s">
        <v>62</v>
      </c>
      <c r="C49" s="79">
        <v>85</v>
      </c>
      <c r="D49" s="63">
        <v>44</v>
      </c>
      <c r="E49" s="64">
        <v>51.764699999999998</v>
      </c>
      <c r="F49" s="65">
        <v>0</v>
      </c>
      <c r="G49" s="64">
        <v>0</v>
      </c>
      <c r="H49" s="65">
        <v>6</v>
      </c>
      <c r="I49" s="64">
        <v>7.0587999999999997</v>
      </c>
      <c r="J49" s="65">
        <v>0</v>
      </c>
      <c r="K49" s="64">
        <v>0</v>
      </c>
      <c r="L49" s="66">
        <v>32</v>
      </c>
      <c r="M49" s="64">
        <v>37.646999999999998</v>
      </c>
      <c r="N49" s="66">
        <v>0</v>
      </c>
      <c r="O49" s="64">
        <v>0</v>
      </c>
      <c r="P49" s="67">
        <v>3</v>
      </c>
      <c r="Q49" s="68">
        <v>3.5293999999999999</v>
      </c>
      <c r="R49" s="71">
        <v>13</v>
      </c>
      <c r="S49" s="81">
        <v>15.2941</v>
      </c>
      <c r="T49" s="71">
        <v>0</v>
      </c>
      <c r="U49" s="68">
        <v>0</v>
      </c>
      <c r="V49" s="71">
        <v>0</v>
      </c>
      <c r="W49" s="68">
        <v>0</v>
      </c>
      <c r="X49" s="74">
        <v>688</v>
      </c>
      <c r="Y49" s="75">
        <v>100</v>
      </c>
      <c r="Z49" s="82"/>
    </row>
    <row r="50" spans="1:26" s="24" customFormat="1" ht="15" customHeight="1" x14ac:dyDescent="0.2">
      <c r="A50" s="22" t="s">
        <v>19</v>
      </c>
      <c r="B50" s="62" t="s">
        <v>63</v>
      </c>
      <c r="C50" s="39">
        <v>360</v>
      </c>
      <c r="D50" s="40">
        <v>0</v>
      </c>
      <c r="E50" s="42">
        <v>0</v>
      </c>
      <c r="F50" s="44">
        <v>0</v>
      </c>
      <c r="G50" s="42">
        <v>0</v>
      </c>
      <c r="H50" s="43">
        <v>15</v>
      </c>
      <c r="I50" s="42">
        <v>4.1898999999999997</v>
      </c>
      <c r="J50" s="44">
        <v>169</v>
      </c>
      <c r="K50" s="42">
        <v>47.206699999999998</v>
      </c>
      <c r="L50" s="44">
        <v>169</v>
      </c>
      <c r="M50" s="42">
        <v>47.207000000000001</v>
      </c>
      <c r="N50" s="43">
        <v>2</v>
      </c>
      <c r="O50" s="42">
        <v>0.55869999999999997</v>
      </c>
      <c r="P50" s="48">
        <v>3</v>
      </c>
      <c r="Q50" s="41">
        <v>0.83799999999999997</v>
      </c>
      <c r="R50" s="40">
        <v>67</v>
      </c>
      <c r="S50" s="46">
        <v>18.6111</v>
      </c>
      <c r="T50" s="40">
        <v>2</v>
      </c>
      <c r="U50" s="41">
        <v>0.55559999999999998</v>
      </c>
      <c r="V50" s="40">
        <v>2</v>
      </c>
      <c r="W50" s="41">
        <v>0.55559999999999998</v>
      </c>
      <c r="X50" s="25">
        <v>1818</v>
      </c>
      <c r="Y50" s="26">
        <v>100</v>
      </c>
      <c r="Z50" s="83"/>
    </row>
    <row r="51" spans="1:26" s="24" customFormat="1" ht="15" customHeight="1" x14ac:dyDescent="0.2">
      <c r="A51" s="22" t="s">
        <v>19</v>
      </c>
      <c r="B51" s="78" t="s">
        <v>64</v>
      </c>
      <c r="C51" s="77">
        <v>2089</v>
      </c>
      <c r="D51" s="63">
        <v>6</v>
      </c>
      <c r="E51" s="64">
        <v>0.29399999999999998</v>
      </c>
      <c r="F51" s="66">
        <v>13</v>
      </c>
      <c r="G51" s="64">
        <v>0.63690000000000002</v>
      </c>
      <c r="H51" s="65">
        <v>1154</v>
      </c>
      <c r="I51" s="64">
        <v>56.540900000000001</v>
      </c>
      <c r="J51" s="65">
        <v>603</v>
      </c>
      <c r="K51" s="64">
        <v>29.5443</v>
      </c>
      <c r="L51" s="65">
        <v>228</v>
      </c>
      <c r="M51" s="64">
        <v>11.170999999999999</v>
      </c>
      <c r="N51" s="66">
        <v>3</v>
      </c>
      <c r="O51" s="64">
        <v>0.14699999999999999</v>
      </c>
      <c r="P51" s="67">
        <v>34</v>
      </c>
      <c r="Q51" s="68">
        <v>1.6658999999999999</v>
      </c>
      <c r="R51" s="63">
        <v>304</v>
      </c>
      <c r="S51" s="81">
        <v>14.5524</v>
      </c>
      <c r="T51" s="63">
        <v>48</v>
      </c>
      <c r="U51" s="68">
        <v>2.2978000000000001</v>
      </c>
      <c r="V51" s="63">
        <v>206</v>
      </c>
      <c r="W51" s="68">
        <v>9.8612000000000002</v>
      </c>
      <c r="X51" s="74">
        <v>8616</v>
      </c>
      <c r="Y51" s="75">
        <v>100</v>
      </c>
      <c r="Z51" s="82"/>
    </row>
    <row r="52" spans="1:26" s="24" customFormat="1" ht="15" customHeight="1" x14ac:dyDescent="0.2">
      <c r="A52" s="22" t="s">
        <v>19</v>
      </c>
      <c r="B52" s="62" t="s">
        <v>65</v>
      </c>
      <c r="C52" s="39">
        <v>14</v>
      </c>
      <c r="D52" s="47">
        <v>0</v>
      </c>
      <c r="E52" s="42">
        <v>0</v>
      </c>
      <c r="F52" s="44">
        <v>0</v>
      </c>
      <c r="G52" s="42">
        <v>0</v>
      </c>
      <c r="H52" s="43">
        <v>1</v>
      </c>
      <c r="I52" s="42">
        <v>7.6923000000000004</v>
      </c>
      <c r="J52" s="43">
        <v>0</v>
      </c>
      <c r="K52" s="42">
        <v>0</v>
      </c>
      <c r="L52" s="44">
        <v>12</v>
      </c>
      <c r="M52" s="42">
        <v>92.308000000000007</v>
      </c>
      <c r="N52" s="43">
        <v>0</v>
      </c>
      <c r="O52" s="42">
        <v>0</v>
      </c>
      <c r="P52" s="45">
        <v>0</v>
      </c>
      <c r="Q52" s="41">
        <v>0</v>
      </c>
      <c r="R52" s="40">
        <v>0</v>
      </c>
      <c r="S52" s="46">
        <v>0</v>
      </c>
      <c r="T52" s="40">
        <v>1</v>
      </c>
      <c r="U52" s="41">
        <v>7.1429</v>
      </c>
      <c r="V52" s="40">
        <v>1</v>
      </c>
      <c r="W52" s="41">
        <v>7.1429</v>
      </c>
      <c r="X52" s="25">
        <v>1009</v>
      </c>
      <c r="Y52" s="26">
        <v>100</v>
      </c>
      <c r="Z52" s="83"/>
    </row>
    <row r="53" spans="1:26" s="24" customFormat="1" ht="15" customHeight="1" x14ac:dyDescent="0.2">
      <c r="A53" s="22" t="s">
        <v>19</v>
      </c>
      <c r="B53" s="78" t="s">
        <v>66</v>
      </c>
      <c r="C53" s="79">
        <v>15</v>
      </c>
      <c r="D53" s="71">
        <v>0</v>
      </c>
      <c r="E53" s="64">
        <v>0</v>
      </c>
      <c r="F53" s="65">
        <v>0</v>
      </c>
      <c r="G53" s="64">
        <v>0</v>
      </c>
      <c r="H53" s="66">
        <v>0</v>
      </c>
      <c r="I53" s="64">
        <v>0</v>
      </c>
      <c r="J53" s="65">
        <v>1</v>
      </c>
      <c r="K53" s="64">
        <v>9.0908999999999995</v>
      </c>
      <c r="L53" s="66">
        <v>10</v>
      </c>
      <c r="M53" s="64">
        <v>90.909000000000006</v>
      </c>
      <c r="N53" s="66">
        <v>0</v>
      </c>
      <c r="O53" s="64">
        <v>0</v>
      </c>
      <c r="P53" s="67">
        <v>0</v>
      </c>
      <c r="Q53" s="68">
        <v>0</v>
      </c>
      <c r="R53" s="63">
        <v>1</v>
      </c>
      <c r="S53" s="81">
        <v>6.6666999999999996</v>
      </c>
      <c r="T53" s="71">
        <v>4</v>
      </c>
      <c r="U53" s="68">
        <v>26.666699999999999</v>
      </c>
      <c r="V53" s="71">
        <v>0</v>
      </c>
      <c r="W53" s="68">
        <v>0</v>
      </c>
      <c r="X53" s="74">
        <v>306</v>
      </c>
      <c r="Y53" s="75">
        <v>100</v>
      </c>
      <c r="Z53" s="82"/>
    </row>
    <row r="54" spans="1:26" s="24" customFormat="1" ht="15" customHeight="1" x14ac:dyDescent="0.2">
      <c r="A54" s="22" t="s">
        <v>19</v>
      </c>
      <c r="B54" s="62" t="s">
        <v>67</v>
      </c>
      <c r="C54" s="39">
        <v>92</v>
      </c>
      <c r="D54" s="47">
        <v>0</v>
      </c>
      <c r="E54" s="42">
        <v>0</v>
      </c>
      <c r="F54" s="44">
        <v>0</v>
      </c>
      <c r="G54" s="72">
        <v>0</v>
      </c>
      <c r="H54" s="43">
        <v>16</v>
      </c>
      <c r="I54" s="72">
        <v>18.181799999999999</v>
      </c>
      <c r="J54" s="44">
        <v>31</v>
      </c>
      <c r="K54" s="42">
        <v>35.2273</v>
      </c>
      <c r="L54" s="44">
        <v>31</v>
      </c>
      <c r="M54" s="42">
        <v>35.226999999999997</v>
      </c>
      <c r="N54" s="44">
        <v>0</v>
      </c>
      <c r="O54" s="42">
        <v>0</v>
      </c>
      <c r="P54" s="48">
        <v>10</v>
      </c>
      <c r="Q54" s="41">
        <v>11.3636</v>
      </c>
      <c r="R54" s="47">
        <v>14</v>
      </c>
      <c r="S54" s="46">
        <v>15.2174</v>
      </c>
      <c r="T54" s="40">
        <v>4</v>
      </c>
      <c r="U54" s="41">
        <v>4.3478000000000003</v>
      </c>
      <c r="V54" s="40">
        <v>4</v>
      </c>
      <c r="W54" s="41">
        <v>4.3478000000000003</v>
      </c>
      <c r="X54" s="25">
        <v>1971</v>
      </c>
      <c r="Y54" s="26">
        <v>100</v>
      </c>
      <c r="Z54" s="83"/>
    </row>
    <row r="55" spans="1:26" s="24" customFormat="1" ht="15" customHeight="1" x14ac:dyDescent="0.2">
      <c r="A55" s="22" t="s">
        <v>19</v>
      </c>
      <c r="B55" s="78" t="s">
        <v>68</v>
      </c>
      <c r="C55" s="77">
        <v>334</v>
      </c>
      <c r="D55" s="63">
        <v>5</v>
      </c>
      <c r="E55" s="64">
        <v>1.5105999999999999</v>
      </c>
      <c r="F55" s="65">
        <v>1</v>
      </c>
      <c r="G55" s="64">
        <v>0.30209999999999998</v>
      </c>
      <c r="H55" s="66">
        <v>137</v>
      </c>
      <c r="I55" s="64">
        <v>41.389699999999998</v>
      </c>
      <c r="J55" s="66">
        <v>2</v>
      </c>
      <c r="K55" s="64">
        <v>0.60419999999999996</v>
      </c>
      <c r="L55" s="65">
        <v>173</v>
      </c>
      <c r="M55" s="64">
        <v>52.265999999999998</v>
      </c>
      <c r="N55" s="65">
        <v>1</v>
      </c>
      <c r="O55" s="64">
        <v>0.30209999999999998</v>
      </c>
      <c r="P55" s="70">
        <v>12</v>
      </c>
      <c r="Q55" s="68">
        <v>3.6254</v>
      </c>
      <c r="R55" s="71">
        <v>79</v>
      </c>
      <c r="S55" s="81">
        <v>23.652699999999999</v>
      </c>
      <c r="T55" s="63">
        <v>3</v>
      </c>
      <c r="U55" s="68">
        <v>0.8982</v>
      </c>
      <c r="V55" s="63">
        <v>26</v>
      </c>
      <c r="W55" s="68">
        <v>7.7843999999999998</v>
      </c>
      <c r="X55" s="74">
        <v>2305</v>
      </c>
      <c r="Y55" s="75">
        <v>100</v>
      </c>
      <c r="Z55" s="82"/>
    </row>
    <row r="56" spans="1:26" s="24" customFormat="1" ht="15" customHeight="1" x14ac:dyDescent="0.2">
      <c r="A56" s="22" t="s">
        <v>19</v>
      </c>
      <c r="B56" s="62" t="s">
        <v>69</v>
      </c>
      <c r="C56" s="39">
        <v>27</v>
      </c>
      <c r="D56" s="40">
        <v>0</v>
      </c>
      <c r="E56" s="42">
        <v>0</v>
      </c>
      <c r="F56" s="44">
        <v>0</v>
      </c>
      <c r="G56" s="42">
        <v>0</v>
      </c>
      <c r="H56" s="44">
        <v>1</v>
      </c>
      <c r="I56" s="42">
        <v>3.7037</v>
      </c>
      <c r="J56" s="43">
        <v>9</v>
      </c>
      <c r="K56" s="42">
        <v>33.333300000000001</v>
      </c>
      <c r="L56" s="44">
        <v>17</v>
      </c>
      <c r="M56" s="42">
        <v>62.963000000000001</v>
      </c>
      <c r="N56" s="43">
        <v>0</v>
      </c>
      <c r="O56" s="42">
        <v>0</v>
      </c>
      <c r="P56" s="45">
        <v>0</v>
      </c>
      <c r="Q56" s="41">
        <v>0</v>
      </c>
      <c r="R56" s="47">
        <v>3</v>
      </c>
      <c r="S56" s="46">
        <v>11.1111</v>
      </c>
      <c r="T56" s="47">
        <v>0</v>
      </c>
      <c r="U56" s="41">
        <v>0</v>
      </c>
      <c r="V56" s="47">
        <v>0</v>
      </c>
      <c r="W56" s="41">
        <v>0</v>
      </c>
      <c r="X56" s="25">
        <v>720</v>
      </c>
      <c r="Y56" s="26">
        <v>100</v>
      </c>
      <c r="Z56" s="83"/>
    </row>
    <row r="57" spans="1:26" s="24" customFormat="1" ht="15" customHeight="1" x14ac:dyDescent="0.2">
      <c r="A57" s="22" t="s">
        <v>19</v>
      </c>
      <c r="B57" s="78" t="s">
        <v>70</v>
      </c>
      <c r="C57" s="77">
        <v>593</v>
      </c>
      <c r="D57" s="63">
        <v>9</v>
      </c>
      <c r="E57" s="64">
        <v>1.5227999999999999</v>
      </c>
      <c r="F57" s="66">
        <v>5</v>
      </c>
      <c r="G57" s="64">
        <v>0.84599999999999997</v>
      </c>
      <c r="H57" s="65">
        <v>52</v>
      </c>
      <c r="I57" s="64">
        <v>8.7986000000000004</v>
      </c>
      <c r="J57" s="65">
        <v>208</v>
      </c>
      <c r="K57" s="64">
        <v>35.194600000000001</v>
      </c>
      <c r="L57" s="65">
        <v>278</v>
      </c>
      <c r="M57" s="64">
        <v>47.039000000000001</v>
      </c>
      <c r="N57" s="65">
        <v>0</v>
      </c>
      <c r="O57" s="64">
        <v>0</v>
      </c>
      <c r="P57" s="70">
        <v>39</v>
      </c>
      <c r="Q57" s="68">
        <v>6.5990000000000002</v>
      </c>
      <c r="R57" s="71">
        <v>123</v>
      </c>
      <c r="S57" s="81">
        <v>20.742000000000001</v>
      </c>
      <c r="T57" s="71">
        <v>2</v>
      </c>
      <c r="U57" s="68">
        <v>0.33729999999999999</v>
      </c>
      <c r="V57" s="71">
        <v>21</v>
      </c>
      <c r="W57" s="68">
        <v>3.5413000000000001</v>
      </c>
      <c r="X57" s="74">
        <v>2232</v>
      </c>
      <c r="Y57" s="75">
        <v>100</v>
      </c>
      <c r="Z57" s="82"/>
    </row>
    <row r="58" spans="1:26" s="24" customFormat="1" ht="15" customHeight="1" thickBot="1" x14ac:dyDescent="0.25">
      <c r="A58" s="22" t="s">
        <v>19</v>
      </c>
      <c r="B58" s="80" t="s">
        <v>71</v>
      </c>
      <c r="C58" s="50">
        <v>17</v>
      </c>
      <c r="D58" s="53">
        <v>7</v>
      </c>
      <c r="E58" s="54">
        <v>46.666699999999999</v>
      </c>
      <c r="F58" s="55">
        <v>0</v>
      </c>
      <c r="G58" s="54">
        <v>0</v>
      </c>
      <c r="H58" s="56">
        <v>1</v>
      </c>
      <c r="I58" s="54">
        <v>6.6666999999999996</v>
      </c>
      <c r="J58" s="55">
        <v>0</v>
      </c>
      <c r="K58" s="54">
        <v>0</v>
      </c>
      <c r="L58" s="55">
        <v>5</v>
      </c>
      <c r="M58" s="54">
        <v>33.332999999999998</v>
      </c>
      <c r="N58" s="55">
        <v>0</v>
      </c>
      <c r="O58" s="54">
        <v>0</v>
      </c>
      <c r="P58" s="73">
        <v>2</v>
      </c>
      <c r="Q58" s="52">
        <v>13.333299999999999</v>
      </c>
      <c r="R58" s="51">
        <v>1</v>
      </c>
      <c r="S58" s="57">
        <v>5.8823999999999996</v>
      </c>
      <c r="T58" s="51">
        <v>2</v>
      </c>
      <c r="U58" s="52">
        <v>11.764699999999999</v>
      </c>
      <c r="V58" s="51">
        <v>0</v>
      </c>
      <c r="W58" s="52">
        <v>0</v>
      </c>
      <c r="X58" s="27">
        <v>365</v>
      </c>
      <c r="Y58" s="28">
        <v>100</v>
      </c>
      <c r="Z58" s="85"/>
    </row>
    <row r="59" spans="1:26" s="24" customFormat="1" ht="15" customHeight="1" x14ac:dyDescent="0.2">
      <c r="A59" s="22"/>
      <c r="B59" s="62"/>
      <c r="C59" s="43"/>
      <c r="D59" s="43"/>
      <c r="E59" s="46"/>
      <c r="F59" s="44"/>
      <c r="G59" s="46"/>
      <c r="H59" s="43"/>
      <c r="I59" s="46"/>
      <c r="J59" s="44"/>
      <c r="K59" s="46"/>
      <c r="L59" s="44"/>
      <c r="M59" s="46"/>
      <c r="N59" s="44"/>
      <c r="O59" s="46"/>
      <c r="P59" s="43"/>
      <c r="Q59" s="46"/>
      <c r="R59" s="44"/>
      <c r="S59" s="46"/>
      <c r="T59" s="44"/>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73</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75</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female students with and without disabilities who received ", LOWER(A7), ", ",D69," (",TEXT(U7,"0.0"),"%) were served solely under Section 504 and ", F69," (",TEXT(S7,"0.0"),"%) were served under IDEA.")</f>
        <v>NOTE: Table reads (for US Totals):  Of all 15,820 public school female students with and without disabilities who received school-related arrests, 272 (1.7%) were served solely under Section 504 and 2,933 (18.5%)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7" s="24" customFormat="1" ht="15" customHeight="1" x14ac:dyDescent="0.2">
      <c r="A65" s="22"/>
      <c r="B65" s="32" t="str">
        <f>CONCATENATE("            Table reads (for US Race/Ethnicity):  Of all ",TEXT(A3,"#,##0")," public school female students with and without disabilities who received ",LOWER(A7), ", ",TEXT(A3,"#,##0")," (",TEXT(E7,"0.0"),"%) were American Indian or Alaska Native students with or without disabilities served under IDEA.")</f>
        <v xml:space="preserve">            Table reads (for US Race/Ethnicity):  Of all 15,548 public school female students with and without disabilities who received school-related arrests, 15,548 (2.2%) were American Indian or Alaska Native students with or without disabilities served under IDEA.</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7" s="24" customFormat="1" ht="15" customHeight="1" x14ac:dyDescent="0.2">
      <c r="A66" s="22"/>
      <c r="B66" s="88" t="s">
        <v>76</v>
      </c>
      <c r="C66" s="88"/>
      <c r="D66" s="88"/>
      <c r="E66" s="88"/>
      <c r="F66" s="88"/>
      <c r="G66" s="88"/>
      <c r="H66" s="88"/>
      <c r="I66" s="88"/>
      <c r="J66" s="88"/>
      <c r="K66" s="88"/>
      <c r="L66" s="88"/>
      <c r="M66" s="88"/>
      <c r="N66" s="88"/>
      <c r="O66" s="88"/>
      <c r="P66" s="88"/>
      <c r="Q66" s="88"/>
      <c r="R66" s="88"/>
      <c r="S66" s="88"/>
      <c r="T66" s="88"/>
      <c r="U66" s="88"/>
      <c r="V66" s="88"/>
      <c r="W66" s="88"/>
      <c r="X66" s="30"/>
      <c r="Y66" s="30"/>
      <c r="Z66" s="30"/>
    </row>
    <row r="67" spans="1:27" s="35" customFormat="1" ht="14.1" customHeight="1" x14ac:dyDescent="0.2">
      <c r="A67" s="38"/>
      <c r="B67" s="88" t="s">
        <v>77</v>
      </c>
      <c r="C67" s="88"/>
      <c r="D67" s="88"/>
      <c r="E67" s="88"/>
      <c r="F67" s="88"/>
      <c r="G67" s="88"/>
      <c r="H67" s="88"/>
      <c r="I67" s="88"/>
      <c r="J67" s="88"/>
      <c r="K67" s="88"/>
      <c r="L67" s="88"/>
      <c r="M67" s="88"/>
      <c r="N67" s="88"/>
      <c r="O67" s="88"/>
      <c r="P67" s="88"/>
      <c r="Q67" s="88"/>
      <c r="R67" s="88"/>
      <c r="S67" s="88"/>
      <c r="T67" s="88"/>
      <c r="U67" s="88"/>
      <c r="V67" s="88"/>
      <c r="W67" s="88"/>
      <c r="X67" s="34"/>
      <c r="Y67" s="33"/>
      <c r="Z67" s="33"/>
    </row>
    <row r="68" spans="1:27" ht="15" customHeight="1" x14ac:dyDescent="0.2"/>
    <row r="69" spans="1:27" x14ac:dyDescent="0.2">
      <c r="B69" s="58"/>
      <c r="C69" s="59" t="str">
        <f>IF(ISTEXT(C7),LEFT(C7,3),TEXT(C7,"#,##0"))</f>
        <v>15,820</v>
      </c>
      <c r="D69" s="59" t="str">
        <f>IF(ISTEXT(T7),LEFT(T7,3),TEXT(T7,"#,##0"))</f>
        <v>272</v>
      </c>
      <c r="E69" s="59"/>
      <c r="F69" s="59" t="str">
        <f>IF(ISTEXT(R7),LEFT(R7,3),TEXT(R7,"#,##0"))</f>
        <v>2,933</v>
      </c>
      <c r="G69" s="59"/>
      <c r="H69" s="59" t="str">
        <f>IF(ISTEXT(D7),LEFT(D7,3),TEXT(D7,"#,##0"))</f>
        <v>341</v>
      </c>
      <c r="I69" s="5"/>
      <c r="J69" s="5"/>
      <c r="K69" s="5"/>
      <c r="L69" s="5"/>
      <c r="M69" s="5"/>
      <c r="N69" s="5"/>
      <c r="O69" s="5"/>
      <c r="P69" s="5"/>
      <c r="Q69" s="5"/>
      <c r="R69" s="5"/>
      <c r="S69" s="5"/>
      <c r="T69" s="5"/>
      <c r="U69" s="5"/>
      <c r="V69" s="60"/>
      <c r="W69" s="61"/>
    </row>
    <row r="70" spans="1:27"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61"/>
    </row>
  </sheetData>
  <sortState ref="B8:Y58">
    <sortCondition ref="B8:B58"/>
  </sortState>
  <mergeCells count="16">
    <mergeCell ref="Y4:Z5"/>
    <mergeCell ref="B2:W2"/>
    <mergeCell ref="B4:B5"/>
    <mergeCell ref="C4:C5"/>
    <mergeCell ref="T4:U5"/>
    <mergeCell ref="R4:S5"/>
    <mergeCell ref="D4:Q4"/>
    <mergeCell ref="V4:W5"/>
    <mergeCell ref="X4:X5"/>
    <mergeCell ref="D5:E5"/>
    <mergeCell ref="F5:G5"/>
    <mergeCell ref="H5:I5"/>
    <mergeCell ref="J5:K5"/>
    <mergeCell ref="L5:M5"/>
    <mergeCell ref="N5:O5"/>
    <mergeCell ref="P5:Q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showGridLines="0" zoomScale="80" zoomScaleNormal="80" workbookViewId="0"/>
  </sheetViews>
  <sheetFormatPr defaultColWidth="10.140625" defaultRowHeight="15" customHeight="1" x14ac:dyDescent="0.2"/>
  <cols>
    <col min="1" max="1" width="3.140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1" style="6" customWidth="1"/>
    <col min="27" max="27" width="4.85546875" style="38" customWidth="1"/>
    <col min="28"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students with disabilities receiving ",LOWER(A7), " by disability status, race/ethnicity, and English proficiency, by state: School Year 2015-16")</f>
        <v>Number and percentage of public school students with disabilities receiving school-related arrests by disability status,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83</v>
      </c>
      <c r="D4" s="97" t="s">
        <v>3</v>
      </c>
      <c r="E4" s="98"/>
      <c r="F4" s="97" t="s">
        <v>2</v>
      </c>
      <c r="G4" s="98"/>
      <c r="H4" s="101" t="s">
        <v>82</v>
      </c>
      <c r="I4" s="102"/>
      <c r="J4" s="102"/>
      <c r="K4" s="102"/>
      <c r="L4" s="102"/>
      <c r="M4" s="102"/>
      <c r="N4" s="102"/>
      <c r="O4" s="102"/>
      <c r="P4" s="102"/>
      <c r="Q4" s="102"/>
      <c r="R4" s="102"/>
      <c r="S4" s="102"/>
      <c r="T4" s="102"/>
      <c r="U4" s="103"/>
      <c r="V4" s="97" t="s">
        <v>81</v>
      </c>
      <c r="W4" s="98"/>
      <c r="X4" s="104" t="s">
        <v>5</v>
      </c>
      <c r="Y4" s="111" t="s">
        <v>6</v>
      </c>
      <c r="Z4" s="112"/>
    </row>
    <row r="5" spans="1:26" s="12" customFormat="1" ht="24.95" customHeight="1" x14ac:dyDescent="0.2">
      <c r="A5" s="11"/>
      <c r="B5" s="94"/>
      <c r="C5" s="96"/>
      <c r="D5" s="99"/>
      <c r="E5" s="100"/>
      <c r="F5" s="99"/>
      <c r="G5" s="100"/>
      <c r="H5" s="106" t="s">
        <v>7</v>
      </c>
      <c r="I5" s="107"/>
      <c r="J5" s="108" t="s">
        <v>8</v>
      </c>
      <c r="K5" s="107"/>
      <c r="L5" s="109" t="s">
        <v>9</v>
      </c>
      <c r="M5" s="107"/>
      <c r="N5" s="109" t="s">
        <v>10</v>
      </c>
      <c r="O5" s="107"/>
      <c r="P5" s="109" t="s">
        <v>11</v>
      </c>
      <c r="Q5" s="107"/>
      <c r="R5" s="109" t="s">
        <v>12</v>
      </c>
      <c r="S5" s="107"/>
      <c r="T5" s="109" t="s">
        <v>13</v>
      </c>
      <c r="U5" s="110"/>
      <c r="V5" s="99"/>
      <c r="W5" s="100"/>
      <c r="X5" s="105"/>
      <c r="Y5" s="90"/>
      <c r="Z5" s="91"/>
    </row>
    <row r="6" spans="1:26"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c r="Z6" s="84"/>
    </row>
    <row r="7" spans="1:26" s="24" customFormat="1" ht="15" customHeight="1" x14ac:dyDescent="0.2">
      <c r="A7" s="22" t="s">
        <v>17</v>
      </c>
      <c r="B7" s="76" t="s">
        <v>18</v>
      </c>
      <c r="C7" s="77">
        <v>14237</v>
      </c>
      <c r="D7" s="69">
        <v>1087</v>
      </c>
      <c r="E7" s="68">
        <v>7.6349999999999998</v>
      </c>
      <c r="F7" s="69">
        <v>13150</v>
      </c>
      <c r="G7" s="81">
        <v>92.364999999999995</v>
      </c>
      <c r="H7" s="63">
        <v>195</v>
      </c>
      <c r="I7" s="64">
        <v>1.4829000000000001</v>
      </c>
      <c r="J7" s="65">
        <v>56</v>
      </c>
      <c r="K7" s="64">
        <v>0.42586000000000002</v>
      </c>
      <c r="L7" s="65">
        <v>2788</v>
      </c>
      <c r="M7" s="64">
        <v>21.201499999999999</v>
      </c>
      <c r="N7" s="65">
        <v>5014</v>
      </c>
      <c r="O7" s="64">
        <v>38.129300000000001</v>
      </c>
      <c r="P7" s="65">
        <v>4511</v>
      </c>
      <c r="Q7" s="64">
        <v>34.304000000000002</v>
      </c>
      <c r="R7" s="66">
        <v>90</v>
      </c>
      <c r="S7" s="64">
        <v>0.68440000000000001</v>
      </c>
      <c r="T7" s="67">
        <v>496</v>
      </c>
      <c r="U7" s="68">
        <v>3.7719</v>
      </c>
      <c r="V7" s="69">
        <v>833</v>
      </c>
      <c r="W7" s="68">
        <v>5.851</v>
      </c>
      <c r="X7" s="74">
        <v>96360</v>
      </c>
      <c r="Y7" s="75">
        <v>98.07</v>
      </c>
      <c r="Z7" s="82"/>
    </row>
    <row r="8" spans="1:26" s="24" customFormat="1" ht="15" customHeight="1" x14ac:dyDescent="0.2">
      <c r="A8" s="22" t="s">
        <v>19</v>
      </c>
      <c r="B8" s="62" t="s">
        <v>20</v>
      </c>
      <c r="C8" s="39">
        <v>235</v>
      </c>
      <c r="D8" s="40">
        <v>11</v>
      </c>
      <c r="E8" s="41">
        <v>4.6809000000000003</v>
      </c>
      <c r="F8" s="47">
        <v>224</v>
      </c>
      <c r="G8" s="46">
        <v>95.319000000000003</v>
      </c>
      <c r="H8" s="40">
        <v>0</v>
      </c>
      <c r="I8" s="42">
        <v>0</v>
      </c>
      <c r="J8" s="44">
        <v>0</v>
      </c>
      <c r="K8" s="42">
        <v>0</v>
      </c>
      <c r="L8" s="43">
        <v>3</v>
      </c>
      <c r="M8" s="42">
        <v>1.3392999999999999</v>
      </c>
      <c r="N8" s="44">
        <v>170</v>
      </c>
      <c r="O8" s="42">
        <v>75.892899999999997</v>
      </c>
      <c r="P8" s="44">
        <v>45</v>
      </c>
      <c r="Q8" s="42">
        <v>20.088999999999999</v>
      </c>
      <c r="R8" s="44">
        <v>0</v>
      </c>
      <c r="S8" s="42">
        <v>0</v>
      </c>
      <c r="T8" s="48">
        <v>6</v>
      </c>
      <c r="U8" s="41">
        <v>2.6785999999999999</v>
      </c>
      <c r="V8" s="40">
        <v>6</v>
      </c>
      <c r="W8" s="41">
        <v>2.5531999999999999</v>
      </c>
      <c r="X8" s="25">
        <v>1400</v>
      </c>
      <c r="Y8" s="26">
        <v>100</v>
      </c>
      <c r="Z8" s="83"/>
    </row>
    <row r="9" spans="1:26" s="24" customFormat="1" ht="15" customHeight="1" x14ac:dyDescent="0.2">
      <c r="A9" s="22" t="s">
        <v>19</v>
      </c>
      <c r="B9" s="78" t="s">
        <v>21</v>
      </c>
      <c r="C9" s="77">
        <v>0</v>
      </c>
      <c r="D9" s="71">
        <v>0</v>
      </c>
      <c r="E9" s="68">
        <v>0</v>
      </c>
      <c r="F9" s="71">
        <v>0</v>
      </c>
      <c r="G9" s="81">
        <v>0</v>
      </c>
      <c r="H9" s="63">
        <v>0</v>
      </c>
      <c r="I9" s="64">
        <v>0</v>
      </c>
      <c r="J9" s="65">
        <v>0</v>
      </c>
      <c r="K9" s="64">
        <v>0</v>
      </c>
      <c r="L9" s="65">
        <v>0</v>
      </c>
      <c r="M9" s="64">
        <v>0</v>
      </c>
      <c r="N9" s="66">
        <v>0</v>
      </c>
      <c r="O9" s="64">
        <v>0</v>
      </c>
      <c r="P9" s="66">
        <v>0</v>
      </c>
      <c r="Q9" s="64">
        <v>0</v>
      </c>
      <c r="R9" s="65">
        <v>0</v>
      </c>
      <c r="S9" s="64">
        <v>0</v>
      </c>
      <c r="T9" s="70">
        <v>0</v>
      </c>
      <c r="U9" s="68">
        <v>0</v>
      </c>
      <c r="V9" s="71">
        <v>0</v>
      </c>
      <c r="W9" s="68">
        <v>0</v>
      </c>
      <c r="X9" s="74">
        <v>503</v>
      </c>
      <c r="Y9" s="75">
        <v>100</v>
      </c>
      <c r="Z9" s="82"/>
    </row>
    <row r="10" spans="1:26" s="24" customFormat="1" ht="15" customHeight="1" x14ac:dyDescent="0.2">
      <c r="A10" s="22" t="s">
        <v>19</v>
      </c>
      <c r="B10" s="62" t="s">
        <v>22</v>
      </c>
      <c r="C10" s="39">
        <v>300</v>
      </c>
      <c r="D10" s="47">
        <v>20</v>
      </c>
      <c r="E10" s="41">
        <v>6.6666999999999996</v>
      </c>
      <c r="F10" s="47">
        <v>280</v>
      </c>
      <c r="G10" s="46">
        <v>93.332999999999998</v>
      </c>
      <c r="H10" s="47">
        <v>27</v>
      </c>
      <c r="I10" s="42">
        <v>9.6428999999999991</v>
      </c>
      <c r="J10" s="44">
        <v>0</v>
      </c>
      <c r="K10" s="42">
        <v>0</v>
      </c>
      <c r="L10" s="43">
        <v>130</v>
      </c>
      <c r="M10" s="42">
        <v>46.428600000000003</v>
      </c>
      <c r="N10" s="44">
        <v>31</v>
      </c>
      <c r="O10" s="42">
        <v>11.071400000000001</v>
      </c>
      <c r="P10" s="43">
        <v>88</v>
      </c>
      <c r="Q10" s="42">
        <v>31.428999999999998</v>
      </c>
      <c r="R10" s="43">
        <v>0</v>
      </c>
      <c r="S10" s="42">
        <v>0</v>
      </c>
      <c r="T10" s="45">
        <v>4</v>
      </c>
      <c r="U10" s="41">
        <v>1.4286000000000001</v>
      </c>
      <c r="V10" s="47">
        <v>4</v>
      </c>
      <c r="W10" s="41">
        <v>1.3332999999999999</v>
      </c>
      <c r="X10" s="25">
        <v>1977</v>
      </c>
      <c r="Y10" s="26">
        <v>100</v>
      </c>
      <c r="Z10" s="83"/>
    </row>
    <row r="11" spans="1:26" s="24" customFormat="1" ht="15" customHeight="1" x14ac:dyDescent="0.2">
      <c r="A11" s="22" t="s">
        <v>19</v>
      </c>
      <c r="B11" s="78" t="s">
        <v>23</v>
      </c>
      <c r="C11" s="77">
        <v>126</v>
      </c>
      <c r="D11" s="71">
        <v>11</v>
      </c>
      <c r="E11" s="68">
        <v>8.7302</v>
      </c>
      <c r="F11" s="63">
        <v>115</v>
      </c>
      <c r="G11" s="81">
        <v>91.27</v>
      </c>
      <c r="H11" s="63">
        <v>1</v>
      </c>
      <c r="I11" s="64">
        <v>0.86960000000000004</v>
      </c>
      <c r="J11" s="66">
        <v>0</v>
      </c>
      <c r="K11" s="64">
        <v>0</v>
      </c>
      <c r="L11" s="65">
        <v>23</v>
      </c>
      <c r="M11" s="64">
        <v>20</v>
      </c>
      <c r="N11" s="65">
        <v>38</v>
      </c>
      <c r="O11" s="64">
        <v>33.043500000000002</v>
      </c>
      <c r="P11" s="65">
        <v>51</v>
      </c>
      <c r="Q11" s="64">
        <v>44.347999999999999</v>
      </c>
      <c r="R11" s="65">
        <v>0</v>
      </c>
      <c r="S11" s="64">
        <v>0</v>
      </c>
      <c r="T11" s="70">
        <v>2</v>
      </c>
      <c r="U11" s="68">
        <v>1.7391000000000001</v>
      </c>
      <c r="V11" s="71">
        <v>21</v>
      </c>
      <c r="W11" s="68">
        <v>16.666699999999999</v>
      </c>
      <c r="X11" s="74">
        <v>1092</v>
      </c>
      <c r="Y11" s="75">
        <v>100</v>
      </c>
      <c r="Z11" s="82"/>
    </row>
    <row r="12" spans="1:26" s="24" customFormat="1" ht="15" customHeight="1" x14ac:dyDescent="0.2">
      <c r="A12" s="22" t="s">
        <v>19</v>
      </c>
      <c r="B12" s="62" t="s">
        <v>24</v>
      </c>
      <c r="C12" s="39">
        <v>609</v>
      </c>
      <c r="D12" s="47">
        <v>38</v>
      </c>
      <c r="E12" s="41">
        <v>6.2397</v>
      </c>
      <c r="F12" s="40">
        <v>571</v>
      </c>
      <c r="G12" s="46">
        <v>93.76</v>
      </c>
      <c r="H12" s="40">
        <v>8</v>
      </c>
      <c r="I12" s="42">
        <v>1.4011</v>
      </c>
      <c r="J12" s="43">
        <v>16</v>
      </c>
      <c r="K12" s="42">
        <v>2.8020999999999998</v>
      </c>
      <c r="L12" s="44">
        <v>289</v>
      </c>
      <c r="M12" s="42">
        <v>50.613</v>
      </c>
      <c r="N12" s="44">
        <v>123</v>
      </c>
      <c r="O12" s="42">
        <v>21.5412</v>
      </c>
      <c r="P12" s="44">
        <v>113</v>
      </c>
      <c r="Q12" s="42">
        <v>19.79</v>
      </c>
      <c r="R12" s="43">
        <v>2</v>
      </c>
      <c r="S12" s="42">
        <v>0.3503</v>
      </c>
      <c r="T12" s="48">
        <v>20</v>
      </c>
      <c r="U12" s="41">
        <v>3.5026000000000002</v>
      </c>
      <c r="V12" s="47">
        <v>146</v>
      </c>
      <c r="W12" s="41">
        <v>23.973700000000001</v>
      </c>
      <c r="X12" s="25">
        <v>10138</v>
      </c>
      <c r="Y12" s="26">
        <v>100</v>
      </c>
      <c r="Z12" s="83"/>
    </row>
    <row r="13" spans="1:26" s="24" customFormat="1" ht="15" customHeight="1" x14ac:dyDescent="0.2">
      <c r="A13" s="22" t="s">
        <v>19</v>
      </c>
      <c r="B13" s="78" t="s">
        <v>25</v>
      </c>
      <c r="C13" s="77">
        <v>34</v>
      </c>
      <c r="D13" s="63">
        <v>0</v>
      </c>
      <c r="E13" s="68">
        <v>0</v>
      </c>
      <c r="F13" s="71">
        <v>34</v>
      </c>
      <c r="G13" s="81">
        <v>100</v>
      </c>
      <c r="H13" s="63">
        <v>0</v>
      </c>
      <c r="I13" s="64">
        <v>0</v>
      </c>
      <c r="J13" s="66">
        <v>0</v>
      </c>
      <c r="K13" s="64">
        <v>0</v>
      </c>
      <c r="L13" s="65">
        <v>10</v>
      </c>
      <c r="M13" s="64">
        <v>29.411799999999999</v>
      </c>
      <c r="N13" s="66">
        <v>5</v>
      </c>
      <c r="O13" s="64">
        <v>14.7059</v>
      </c>
      <c r="P13" s="65">
        <v>16</v>
      </c>
      <c r="Q13" s="64">
        <v>47.058999999999997</v>
      </c>
      <c r="R13" s="65">
        <v>0</v>
      </c>
      <c r="S13" s="64">
        <v>0</v>
      </c>
      <c r="T13" s="67">
        <v>3</v>
      </c>
      <c r="U13" s="68">
        <v>8.8234999999999992</v>
      </c>
      <c r="V13" s="63">
        <v>10</v>
      </c>
      <c r="W13" s="68">
        <v>29.411799999999999</v>
      </c>
      <c r="X13" s="74">
        <v>1868</v>
      </c>
      <c r="Y13" s="75">
        <v>91.488</v>
      </c>
      <c r="Z13" s="82"/>
    </row>
    <row r="14" spans="1:26" s="24" customFormat="1" ht="15" customHeight="1" x14ac:dyDescent="0.2">
      <c r="A14" s="22" t="s">
        <v>19</v>
      </c>
      <c r="B14" s="62" t="s">
        <v>26</v>
      </c>
      <c r="C14" s="49">
        <v>513</v>
      </c>
      <c r="D14" s="47">
        <v>48</v>
      </c>
      <c r="E14" s="41">
        <v>9.3567</v>
      </c>
      <c r="F14" s="40">
        <v>465</v>
      </c>
      <c r="G14" s="46">
        <v>90.643000000000001</v>
      </c>
      <c r="H14" s="40">
        <v>0</v>
      </c>
      <c r="I14" s="42">
        <v>0</v>
      </c>
      <c r="J14" s="44">
        <v>3</v>
      </c>
      <c r="K14" s="42">
        <v>0.64515999999999996</v>
      </c>
      <c r="L14" s="43">
        <v>201</v>
      </c>
      <c r="M14" s="42">
        <v>43.2258</v>
      </c>
      <c r="N14" s="43">
        <v>138</v>
      </c>
      <c r="O14" s="42">
        <v>29.677399999999999</v>
      </c>
      <c r="P14" s="43">
        <v>110</v>
      </c>
      <c r="Q14" s="42">
        <v>23.655999999999999</v>
      </c>
      <c r="R14" s="44">
        <v>0</v>
      </c>
      <c r="S14" s="42">
        <v>0</v>
      </c>
      <c r="T14" s="45">
        <v>13</v>
      </c>
      <c r="U14" s="41">
        <v>2.7957000000000001</v>
      </c>
      <c r="V14" s="47">
        <v>45</v>
      </c>
      <c r="W14" s="41">
        <v>8.7719000000000005</v>
      </c>
      <c r="X14" s="25">
        <v>1238</v>
      </c>
      <c r="Y14" s="26">
        <v>100</v>
      </c>
      <c r="Z14" s="83"/>
    </row>
    <row r="15" spans="1:26" s="24" customFormat="1" ht="15" customHeight="1" x14ac:dyDescent="0.2">
      <c r="A15" s="22" t="s">
        <v>19</v>
      </c>
      <c r="B15" s="78" t="s">
        <v>27</v>
      </c>
      <c r="C15" s="79">
        <v>104</v>
      </c>
      <c r="D15" s="71">
        <v>2</v>
      </c>
      <c r="E15" s="68">
        <v>1.9231</v>
      </c>
      <c r="F15" s="63">
        <v>102</v>
      </c>
      <c r="G15" s="81">
        <v>98.076999999999998</v>
      </c>
      <c r="H15" s="63">
        <v>0</v>
      </c>
      <c r="I15" s="64">
        <v>0</v>
      </c>
      <c r="J15" s="65">
        <v>0</v>
      </c>
      <c r="K15" s="64">
        <v>0</v>
      </c>
      <c r="L15" s="65">
        <v>7</v>
      </c>
      <c r="M15" s="64">
        <v>6.8627000000000002</v>
      </c>
      <c r="N15" s="66">
        <v>62</v>
      </c>
      <c r="O15" s="64">
        <v>60.784300000000002</v>
      </c>
      <c r="P15" s="65">
        <v>33</v>
      </c>
      <c r="Q15" s="64">
        <v>32.353000000000002</v>
      </c>
      <c r="R15" s="66">
        <v>0</v>
      </c>
      <c r="S15" s="64">
        <v>0</v>
      </c>
      <c r="T15" s="67">
        <v>0</v>
      </c>
      <c r="U15" s="68">
        <v>0</v>
      </c>
      <c r="V15" s="71">
        <v>0</v>
      </c>
      <c r="W15" s="68">
        <v>0</v>
      </c>
      <c r="X15" s="74">
        <v>235</v>
      </c>
      <c r="Y15" s="75">
        <v>100</v>
      </c>
      <c r="Z15" s="82"/>
    </row>
    <row r="16" spans="1:26" s="24" customFormat="1" ht="15" customHeight="1" x14ac:dyDescent="0.2">
      <c r="A16" s="22" t="s">
        <v>19</v>
      </c>
      <c r="B16" s="62" t="s">
        <v>28</v>
      </c>
      <c r="C16" s="49">
        <v>43</v>
      </c>
      <c r="D16" s="40">
        <v>0</v>
      </c>
      <c r="E16" s="41">
        <v>0</v>
      </c>
      <c r="F16" s="40">
        <v>43</v>
      </c>
      <c r="G16" s="46">
        <v>100</v>
      </c>
      <c r="H16" s="47">
        <v>0</v>
      </c>
      <c r="I16" s="42">
        <v>0</v>
      </c>
      <c r="J16" s="43">
        <v>0</v>
      </c>
      <c r="K16" s="42">
        <v>0</v>
      </c>
      <c r="L16" s="44">
        <v>1</v>
      </c>
      <c r="M16" s="42">
        <v>2.3256000000000001</v>
      </c>
      <c r="N16" s="43">
        <v>42</v>
      </c>
      <c r="O16" s="42">
        <v>97.674400000000006</v>
      </c>
      <c r="P16" s="44">
        <v>0</v>
      </c>
      <c r="Q16" s="42">
        <v>0</v>
      </c>
      <c r="R16" s="43">
        <v>0</v>
      </c>
      <c r="S16" s="42">
        <v>0</v>
      </c>
      <c r="T16" s="45">
        <v>0</v>
      </c>
      <c r="U16" s="41">
        <v>0</v>
      </c>
      <c r="V16" s="40">
        <v>0</v>
      </c>
      <c r="W16" s="41">
        <v>0</v>
      </c>
      <c r="X16" s="25">
        <v>221</v>
      </c>
      <c r="Y16" s="26">
        <v>100</v>
      </c>
      <c r="Z16" s="83"/>
    </row>
    <row r="17" spans="1:26" s="24" customFormat="1" ht="15" customHeight="1" x14ac:dyDescent="0.2">
      <c r="A17" s="22" t="s">
        <v>19</v>
      </c>
      <c r="B17" s="78" t="s">
        <v>29</v>
      </c>
      <c r="C17" s="77">
        <v>450</v>
      </c>
      <c r="D17" s="63">
        <v>63</v>
      </c>
      <c r="E17" s="68">
        <v>14</v>
      </c>
      <c r="F17" s="63">
        <v>387</v>
      </c>
      <c r="G17" s="81">
        <v>86</v>
      </c>
      <c r="H17" s="63">
        <v>1</v>
      </c>
      <c r="I17" s="64">
        <v>0.25840000000000002</v>
      </c>
      <c r="J17" s="66">
        <v>0</v>
      </c>
      <c r="K17" s="64">
        <v>0</v>
      </c>
      <c r="L17" s="65">
        <v>93</v>
      </c>
      <c r="M17" s="64">
        <v>24.030999999999999</v>
      </c>
      <c r="N17" s="66">
        <v>176</v>
      </c>
      <c r="O17" s="64">
        <v>45.478000000000002</v>
      </c>
      <c r="P17" s="66">
        <v>104</v>
      </c>
      <c r="Q17" s="64">
        <v>26.873000000000001</v>
      </c>
      <c r="R17" s="66">
        <v>1</v>
      </c>
      <c r="S17" s="64">
        <v>0.25840000000000002</v>
      </c>
      <c r="T17" s="70">
        <v>12</v>
      </c>
      <c r="U17" s="68">
        <v>3.1008</v>
      </c>
      <c r="V17" s="63">
        <v>7</v>
      </c>
      <c r="W17" s="68">
        <v>1.5556000000000001</v>
      </c>
      <c r="X17" s="74">
        <v>3952</v>
      </c>
      <c r="Y17" s="75">
        <v>100</v>
      </c>
      <c r="Z17" s="82"/>
    </row>
    <row r="18" spans="1:26" s="24" customFormat="1" ht="15" customHeight="1" x14ac:dyDescent="0.2">
      <c r="A18" s="22" t="s">
        <v>19</v>
      </c>
      <c r="B18" s="62" t="s">
        <v>30</v>
      </c>
      <c r="C18" s="39">
        <v>827</v>
      </c>
      <c r="D18" s="47">
        <v>99</v>
      </c>
      <c r="E18" s="41">
        <v>11.971</v>
      </c>
      <c r="F18" s="40">
        <v>728</v>
      </c>
      <c r="G18" s="46">
        <v>88.028999999999996</v>
      </c>
      <c r="H18" s="47">
        <v>0</v>
      </c>
      <c r="I18" s="42">
        <v>0</v>
      </c>
      <c r="J18" s="44">
        <v>2</v>
      </c>
      <c r="K18" s="42">
        <v>0.27472999999999997</v>
      </c>
      <c r="L18" s="44">
        <v>67</v>
      </c>
      <c r="M18" s="42">
        <v>9.2033000000000005</v>
      </c>
      <c r="N18" s="44">
        <v>453</v>
      </c>
      <c r="O18" s="42">
        <v>62.225299999999997</v>
      </c>
      <c r="P18" s="44">
        <v>186</v>
      </c>
      <c r="Q18" s="42">
        <v>25.548999999999999</v>
      </c>
      <c r="R18" s="44">
        <v>1</v>
      </c>
      <c r="S18" s="42">
        <v>0.13739999999999999</v>
      </c>
      <c r="T18" s="45">
        <v>19</v>
      </c>
      <c r="U18" s="41">
        <v>2.6099000000000001</v>
      </c>
      <c r="V18" s="47">
        <v>27</v>
      </c>
      <c r="W18" s="41">
        <v>3.2648000000000001</v>
      </c>
      <c r="X18" s="25">
        <v>2407</v>
      </c>
      <c r="Y18" s="26">
        <v>100</v>
      </c>
      <c r="Z18" s="83"/>
    </row>
    <row r="19" spans="1:26" s="24" customFormat="1" ht="15" customHeight="1" x14ac:dyDescent="0.2">
      <c r="A19" s="22" t="s">
        <v>19</v>
      </c>
      <c r="B19" s="78" t="s">
        <v>31</v>
      </c>
      <c r="C19" s="77">
        <v>159</v>
      </c>
      <c r="D19" s="63">
        <v>35</v>
      </c>
      <c r="E19" s="68">
        <v>22.012599999999999</v>
      </c>
      <c r="F19" s="63">
        <v>124</v>
      </c>
      <c r="G19" s="81">
        <v>77.986999999999995</v>
      </c>
      <c r="H19" s="63">
        <v>0</v>
      </c>
      <c r="I19" s="64">
        <v>0</v>
      </c>
      <c r="J19" s="65">
        <v>12</v>
      </c>
      <c r="K19" s="64">
        <v>9.6774199999999997</v>
      </c>
      <c r="L19" s="65">
        <v>12</v>
      </c>
      <c r="M19" s="64">
        <v>9.6774000000000004</v>
      </c>
      <c r="N19" s="65">
        <v>0</v>
      </c>
      <c r="O19" s="64">
        <v>0</v>
      </c>
      <c r="P19" s="65">
        <v>12</v>
      </c>
      <c r="Q19" s="64">
        <v>9.6769999999999996</v>
      </c>
      <c r="R19" s="65">
        <v>77</v>
      </c>
      <c r="S19" s="64">
        <v>62.096800000000002</v>
      </c>
      <c r="T19" s="67">
        <v>11</v>
      </c>
      <c r="U19" s="68">
        <v>8.8710000000000004</v>
      </c>
      <c r="V19" s="63">
        <v>18</v>
      </c>
      <c r="W19" s="68">
        <v>11.3208</v>
      </c>
      <c r="X19" s="74">
        <v>290</v>
      </c>
      <c r="Y19" s="75">
        <v>100</v>
      </c>
      <c r="Z19" s="82"/>
    </row>
    <row r="20" spans="1:26" s="24" customFormat="1" ht="15" customHeight="1" x14ac:dyDescent="0.2">
      <c r="A20" s="22" t="s">
        <v>19</v>
      </c>
      <c r="B20" s="62" t="s">
        <v>32</v>
      </c>
      <c r="C20" s="49">
        <v>26</v>
      </c>
      <c r="D20" s="47">
        <v>5</v>
      </c>
      <c r="E20" s="41">
        <v>19.230799999999999</v>
      </c>
      <c r="F20" s="40">
        <v>21</v>
      </c>
      <c r="G20" s="46">
        <v>80.769000000000005</v>
      </c>
      <c r="H20" s="47">
        <v>0</v>
      </c>
      <c r="I20" s="42">
        <v>0</v>
      </c>
      <c r="J20" s="43">
        <v>0</v>
      </c>
      <c r="K20" s="42">
        <v>0</v>
      </c>
      <c r="L20" s="44">
        <v>3</v>
      </c>
      <c r="M20" s="42">
        <v>14.2857</v>
      </c>
      <c r="N20" s="43">
        <v>1</v>
      </c>
      <c r="O20" s="42">
        <v>4.7618999999999998</v>
      </c>
      <c r="P20" s="43">
        <v>17</v>
      </c>
      <c r="Q20" s="42">
        <v>80.951999999999998</v>
      </c>
      <c r="R20" s="43">
        <v>0</v>
      </c>
      <c r="S20" s="42">
        <v>0</v>
      </c>
      <c r="T20" s="45">
        <v>0</v>
      </c>
      <c r="U20" s="41">
        <v>0</v>
      </c>
      <c r="V20" s="47">
        <v>1</v>
      </c>
      <c r="W20" s="41">
        <v>3.8462000000000001</v>
      </c>
      <c r="X20" s="25">
        <v>720</v>
      </c>
      <c r="Y20" s="26">
        <v>100</v>
      </c>
      <c r="Z20" s="83"/>
    </row>
    <row r="21" spans="1:26" s="24" customFormat="1" ht="15" customHeight="1" x14ac:dyDescent="0.2">
      <c r="A21" s="22" t="s">
        <v>19</v>
      </c>
      <c r="B21" s="78" t="s">
        <v>33</v>
      </c>
      <c r="C21" s="77">
        <v>1006</v>
      </c>
      <c r="D21" s="63">
        <v>82</v>
      </c>
      <c r="E21" s="68">
        <v>8.1510999999999996</v>
      </c>
      <c r="F21" s="71">
        <v>924</v>
      </c>
      <c r="G21" s="81">
        <v>91.849000000000004</v>
      </c>
      <c r="H21" s="71">
        <v>1</v>
      </c>
      <c r="I21" s="64">
        <v>0.1082</v>
      </c>
      <c r="J21" s="65">
        <v>1</v>
      </c>
      <c r="K21" s="64">
        <v>0.10823000000000001</v>
      </c>
      <c r="L21" s="66">
        <v>179</v>
      </c>
      <c r="M21" s="64">
        <v>19.372299999999999</v>
      </c>
      <c r="N21" s="65">
        <v>386</v>
      </c>
      <c r="O21" s="64">
        <v>41.774900000000002</v>
      </c>
      <c r="P21" s="65">
        <v>317</v>
      </c>
      <c r="Q21" s="64">
        <v>34.307000000000002</v>
      </c>
      <c r="R21" s="65">
        <v>0</v>
      </c>
      <c r="S21" s="64">
        <v>0</v>
      </c>
      <c r="T21" s="70">
        <v>40</v>
      </c>
      <c r="U21" s="68">
        <v>4.3289999999999997</v>
      </c>
      <c r="V21" s="63">
        <v>70</v>
      </c>
      <c r="W21" s="68">
        <v>6.9583000000000004</v>
      </c>
      <c r="X21" s="74">
        <v>4081</v>
      </c>
      <c r="Y21" s="75">
        <v>100</v>
      </c>
      <c r="Z21" s="82"/>
    </row>
    <row r="22" spans="1:26" s="24" customFormat="1" ht="15" customHeight="1" x14ac:dyDescent="0.2">
      <c r="A22" s="22" t="s">
        <v>19</v>
      </c>
      <c r="B22" s="62" t="s">
        <v>34</v>
      </c>
      <c r="C22" s="39">
        <v>446</v>
      </c>
      <c r="D22" s="47">
        <v>20</v>
      </c>
      <c r="E22" s="41">
        <v>4.4843000000000002</v>
      </c>
      <c r="F22" s="47">
        <v>426</v>
      </c>
      <c r="G22" s="46">
        <v>95.516000000000005</v>
      </c>
      <c r="H22" s="40">
        <v>2</v>
      </c>
      <c r="I22" s="42">
        <v>0.46949999999999997</v>
      </c>
      <c r="J22" s="43">
        <v>0</v>
      </c>
      <c r="K22" s="42">
        <v>0</v>
      </c>
      <c r="L22" s="43">
        <v>17</v>
      </c>
      <c r="M22" s="42">
        <v>3.9906000000000001</v>
      </c>
      <c r="N22" s="44">
        <v>99</v>
      </c>
      <c r="O22" s="42">
        <v>23.2394</v>
      </c>
      <c r="P22" s="44">
        <v>264</v>
      </c>
      <c r="Q22" s="42">
        <v>61.972000000000001</v>
      </c>
      <c r="R22" s="44">
        <v>0</v>
      </c>
      <c r="S22" s="42">
        <v>0</v>
      </c>
      <c r="T22" s="48">
        <v>44</v>
      </c>
      <c r="U22" s="41">
        <v>10.3286</v>
      </c>
      <c r="V22" s="47">
        <v>8</v>
      </c>
      <c r="W22" s="41">
        <v>1.7937000000000001</v>
      </c>
      <c r="X22" s="25">
        <v>1879</v>
      </c>
      <c r="Y22" s="26">
        <v>100</v>
      </c>
      <c r="Z22" s="83"/>
    </row>
    <row r="23" spans="1:26" s="24" customFormat="1" ht="15" customHeight="1" x14ac:dyDescent="0.2">
      <c r="A23" s="22" t="s">
        <v>19</v>
      </c>
      <c r="B23" s="78" t="s">
        <v>35</v>
      </c>
      <c r="C23" s="77">
        <v>286</v>
      </c>
      <c r="D23" s="71">
        <v>6</v>
      </c>
      <c r="E23" s="68">
        <v>2.0979000000000001</v>
      </c>
      <c r="F23" s="63">
        <v>280</v>
      </c>
      <c r="G23" s="81">
        <v>97.902000000000001</v>
      </c>
      <c r="H23" s="63">
        <v>2</v>
      </c>
      <c r="I23" s="64">
        <v>0.71430000000000005</v>
      </c>
      <c r="J23" s="65">
        <v>0</v>
      </c>
      <c r="K23" s="64">
        <v>0</v>
      </c>
      <c r="L23" s="65">
        <v>20</v>
      </c>
      <c r="M23" s="64">
        <v>7.1429</v>
      </c>
      <c r="N23" s="65">
        <v>121</v>
      </c>
      <c r="O23" s="64">
        <v>43.214300000000001</v>
      </c>
      <c r="P23" s="65">
        <v>120</v>
      </c>
      <c r="Q23" s="64">
        <v>42.856999999999999</v>
      </c>
      <c r="R23" s="65">
        <v>1</v>
      </c>
      <c r="S23" s="64">
        <v>0.35709999999999997</v>
      </c>
      <c r="T23" s="70">
        <v>16</v>
      </c>
      <c r="U23" s="68">
        <v>5.7142999999999997</v>
      </c>
      <c r="V23" s="71">
        <v>21</v>
      </c>
      <c r="W23" s="68">
        <v>7.3426999999999998</v>
      </c>
      <c r="X23" s="74">
        <v>1365</v>
      </c>
      <c r="Y23" s="75">
        <v>100</v>
      </c>
      <c r="Z23" s="82"/>
    </row>
    <row r="24" spans="1:26" s="24" customFormat="1" ht="15" customHeight="1" x14ac:dyDescent="0.2">
      <c r="A24" s="22" t="s">
        <v>19</v>
      </c>
      <c r="B24" s="62" t="s">
        <v>36</v>
      </c>
      <c r="C24" s="39">
        <v>117</v>
      </c>
      <c r="D24" s="47">
        <v>3</v>
      </c>
      <c r="E24" s="41">
        <v>2.5640999999999998</v>
      </c>
      <c r="F24" s="40">
        <v>114</v>
      </c>
      <c r="G24" s="46">
        <v>97.436000000000007</v>
      </c>
      <c r="H24" s="47">
        <v>4</v>
      </c>
      <c r="I24" s="42">
        <v>3.5087999999999999</v>
      </c>
      <c r="J24" s="44">
        <v>0</v>
      </c>
      <c r="K24" s="42">
        <v>0</v>
      </c>
      <c r="L24" s="43">
        <v>12</v>
      </c>
      <c r="M24" s="42">
        <v>10.526300000000001</v>
      </c>
      <c r="N24" s="44">
        <v>23</v>
      </c>
      <c r="O24" s="42">
        <v>20.1754</v>
      </c>
      <c r="P24" s="44">
        <v>64</v>
      </c>
      <c r="Q24" s="42">
        <v>56.14</v>
      </c>
      <c r="R24" s="44">
        <v>1</v>
      </c>
      <c r="S24" s="42">
        <v>0.87719999999999998</v>
      </c>
      <c r="T24" s="48">
        <v>10</v>
      </c>
      <c r="U24" s="41">
        <v>8.7719000000000005</v>
      </c>
      <c r="V24" s="47">
        <v>9</v>
      </c>
      <c r="W24" s="41">
        <v>7.6923000000000004</v>
      </c>
      <c r="X24" s="25">
        <v>1356</v>
      </c>
      <c r="Y24" s="26">
        <v>99.778999999999996</v>
      </c>
      <c r="Z24" s="83"/>
    </row>
    <row r="25" spans="1:26" s="24" customFormat="1" ht="15" customHeight="1" x14ac:dyDescent="0.2">
      <c r="A25" s="22" t="s">
        <v>19</v>
      </c>
      <c r="B25" s="78" t="s">
        <v>37</v>
      </c>
      <c r="C25" s="79">
        <v>93</v>
      </c>
      <c r="D25" s="63">
        <v>1</v>
      </c>
      <c r="E25" s="68">
        <v>1.0752999999999999</v>
      </c>
      <c r="F25" s="63">
        <v>92</v>
      </c>
      <c r="G25" s="81">
        <v>98.924999999999997</v>
      </c>
      <c r="H25" s="63">
        <v>0</v>
      </c>
      <c r="I25" s="64">
        <v>0</v>
      </c>
      <c r="J25" s="65">
        <v>0</v>
      </c>
      <c r="K25" s="64">
        <v>0</v>
      </c>
      <c r="L25" s="65">
        <v>1</v>
      </c>
      <c r="M25" s="64">
        <v>1.087</v>
      </c>
      <c r="N25" s="65">
        <v>43</v>
      </c>
      <c r="O25" s="64">
        <v>46.739100000000001</v>
      </c>
      <c r="P25" s="66">
        <v>46</v>
      </c>
      <c r="Q25" s="64">
        <v>50</v>
      </c>
      <c r="R25" s="65">
        <v>0</v>
      </c>
      <c r="S25" s="64">
        <v>0</v>
      </c>
      <c r="T25" s="70">
        <v>2</v>
      </c>
      <c r="U25" s="68">
        <v>2.1739000000000002</v>
      </c>
      <c r="V25" s="63">
        <v>0</v>
      </c>
      <c r="W25" s="68">
        <v>0</v>
      </c>
      <c r="X25" s="74">
        <v>1407</v>
      </c>
      <c r="Y25" s="75">
        <v>100</v>
      </c>
      <c r="Z25" s="82"/>
    </row>
    <row r="26" spans="1:26" s="24" customFormat="1" ht="15" customHeight="1" x14ac:dyDescent="0.2">
      <c r="A26" s="22" t="s">
        <v>19</v>
      </c>
      <c r="B26" s="62" t="s">
        <v>38</v>
      </c>
      <c r="C26" s="39">
        <v>179</v>
      </c>
      <c r="D26" s="40">
        <v>53</v>
      </c>
      <c r="E26" s="41">
        <v>29.608899999999998</v>
      </c>
      <c r="F26" s="40">
        <v>126</v>
      </c>
      <c r="G26" s="46">
        <v>70.391000000000005</v>
      </c>
      <c r="H26" s="40">
        <v>2</v>
      </c>
      <c r="I26" s="42">
        <v>1.5872999999999999</v>
      </c>
      <c r="J26" s="43">
        <v>0</v>
      </c>
      <c r="K26" s="42">
        <v>0</v>
      </c>
      <c r="L26" s="43">
        <v>2</v>
      </c>
      <c r="M26" s="42">
        <v>1.5872999999999999</v>
      </c>
      <c r="N26" s="44">
        <v>102</v>
      </c>
      <c r="O26" s="42">
        <v>80.952399999999997</v>
      </c>
      <c r="P26" s="44">
        <v>19</v>
      </c>
      <c r="Q26" s="42">
        <v>15.079000000000001</v>
      </c>
      <c r="R26" s="43">
        <v>0</v>
      </c>
      <c r="S26" s="42">
        <v>0</v>
      </c>
      <c r="T26" s="48">
        <v>1</v>
      </c>
      <c r="U26" s="41">
        <v>0.79369999999999996</v>
      </c>
      <c r="V26" s="40">
        <v>0</v>
      </c>
      <c r="W26" s="41">
        <v>0</v>
      </c>
      <c r="X26" s="25">
        <v>1367</v>
      </c>
      <c r="Y26" s="26">
        <v>100</v>
      </c>
      <c r="Z26" s="83"/>
    </row>
    <row r="27" spans="1:26" s="24" customFormat="1" ht="15" customHeight="1" x14ac:dyDescent="0.2">
      <c r="A27" s="22" t="s">
        <v>19</v>
      </c>
      <c r="B27" s="78" t="s">
        <v>39</v>
      </c>
      <c r="C27" s="79">
        <v>13</v>
      </c>
      <c r="D27" s="71">
        <v>3</v>
      </c>
      <c r="E27" s="68">
        <v>23.076899999999998</v>
      </c>
      <c r="F27" s="63">
        <v>10</v>
      </c>
      <c r="G27" s="81">
        <v>76.923000000000002</v>
      </c>
      <c r="H27" s="71">
        <v>0</v>
      </c>
      <c r="I27" s="64">
        <v>0</v>
      </c>
      <c r="J27" s="65">
        <v>0</v>
      </c>
      <c r="K27" s="64">
        <v>0</v>
      </c>
      <c r="L27" s="65">
        <v>0</v>
      </c>
      <c r="M27" s="64">
        <v>0</v>
      </c>
      <c r="N27" s="65">
        <v>0</v>
      </c>
      <c r="O27" s="64">
        <v>0</v>
      </c>
      <c r="P27" s="66">
        <v>10</v>
      </c>
      <c r="Q27" s="64">
        <v>100</v>
      </c>
      <c r="R27" s="65">
        <v>0</v>
      </c>
      <c r="S27" s="64">
        <v>0</v>
      </c>
      <c r="T27" s="70">
        <v>0</v>
      </c>
      <c r="U27" s="68">
        <v>0</v>
      </c>
      <c r="V27" s="71">
        <v>0</v>
      </c>
      <c r="W27" s="68">
        <v>0</v>
      </c>
      <c r="X27" s="74">
        <v>589</v>
      </c>
      <c r="Y27" s="75">
        <v>100</v>
      </c>
      <c r="Z27" s="82"/>
    </row>
    <row r="28" spans="1:26" s="24" customFormat="1" ht="15" customHeight="1" x14ac:dyDescent="0.2">
      <c r="A28" s="22" t="s">
        <v>19</v>
      </c>
      <c r="B28" s="62" t="s">
        <v>40</v>
      </c>
      <c r="C28" s="49">
        <v>559</v>
      </c>
      <c r="D28" s="40">
        <v>97</v>
      </c>
      <c r="E28" s="41">
        <v>17.352399999999999</v>
      </c>
      <c r="F28" s="47">
        <v>462</v>
      </c>
      <c r="G28" s="46">
        <v>82.647999999999996</v>
      </c>
      <c r="H28" s="47">
        <v>1</v>
      </c>
      <c r="I28" s="42">
        <v>0.2165</v>
      </c>
      <c r="J28" s="44">
        <v>1</v>
      </c>
      <c r="K28" s="42">
        <v>0.21645</v>
      </c>
      <c r="L28" s="44">
        <v>27</v>
      </c>
      <c r="M28" s="42">
        <v>5.8441999999999998</v>
      </c>
      <c r="N28" s="44">
        <v>296</v>
      </c>
      <c r="O28" s="42">
        <v>64.069299999999998</v>
      </c>
      <c r="P28" s="43">
        <v>124</v>
      </c>
      <c r="Q28" s="42">
        <v>26.84</v>
      </c>
      <c r="R28" s="44">
        <v>0</v>
      </c>
      <c r="S28" s="42">
        <v>0</v>
      </c>
      <c r="T28" s="45">
        <v>13</v>
      </c>
      <c r="U28" s="41">
        <v>2.8138999999999998</v>
      </c>
      <c r="V28" s="40">
        <v>3</v>
      </c>
      <c r="W28" s="41">
        <v>0.53669999999999995</v>
      </c>
      <c r="X28" s="25">
        <v>1434</v>
      </c>
      <c r="Y28" s="26">
        <v>100</v>
      </c>
      <c r="Z28" s="83"/>
    </row>
    <row r="29" spans="1:26" s="24" customFormat="1" ht="15" customHeight="1" x14ac:dyDescent="0.2">
      <c r="A29" s="22" t="s">
        <v>19</v>
      </c>
      <c r="B29" s="78" t="s">
        <v>41</v>
      </c>
      <c r="C29" s="77">
        <v>86</v>
      </c>
      <c r="D29" s="63">
        <v>4</v>
      </c>
      <c r="E29" s="68">
        <v>4.6512000000000002</v>
      </c>
      <c r="F29" s="63">
        <v>82</v>
      </c>
      <c r="G29" s="81">
        <v>95.349000000000004</v>
      </c>
      <c r="H29" s="63">
        <v>0</v>
      </c>
      <c r="I29" s="64">
        <v>0</v>
      </c>
      <c r="J29" s="65">
        <v>1</v>
      </c>
      <c r="K29" s="64">
        <v>1.2195100000000001</v>
      </c>
      <c r="L29" s="66">
        <v>46</v>
      </c>
      <c r="M29" s="64">
        <v>56.0976</v>
      </c>
      <c r="N29" s="65">
        <v>13</v>
      </c>
      <c r="O29" s="64">
        <v>15.8537</v>
      </c>
      <c r="P29" s="66">
        <v>22</v>
      </c>
      <c r="Q29" s="64">
        <v>26.829000000000001</v>
      </c>
      <c r="R29" s="65">
        <v>0</v>
      </c>
      <c r="S29" s="64">
        <v>0</v>
      </c>
      <c r="T29" s="70">
        <v>0</v>
      </c>
      <c r="U29" s="68">
        <v>0</v>
      </c>
      <c r="V29" s="63">
        <v>14</v>
      </c>
      <c r="W29" s="68">
        <v>16.2791</v>
      </c>
      <c r="X29" s="74">
        <v>1873</v>
      </c>
      <c r="Y29" s="75">
        <v>100</v>
      </c>
      <c r="Z29" s="82"/>
    </row>
    <row r="30" spans="1:26" s="24" customFormat="1" ht="15" customHeight="1" x14ac:dyDescent="0.2">
      <c r="A30" s="22" t="s">
        <v>19</v>
      </c>
      <c r="B30" s="62" t="s">
        <v>42</v>
      </c>
      <c r="C30" s="39">
        <v>125</v>
      </c>
      <c r="D30" s="40">
        <v>3</v>
      </c>
      <c r="E30" s="41">
        <v>2.4</v>
      </c>
      <c r="F30" s="47">
        <v>122</v>
      </c>
      <c r="G30" s="46">
        <v>97.6</v>
      </c>
      <c r="H30" s="47">
        <v>0</v>
      </c>
      <c r="I30" s="42">
        <v>0</v>
      </c>
      <c r="J30" s="43">
        <v>1</v>
      </c>
      <c r="K30" s="42">
        <v>0.81967000000000001</v>
      </c>
      <c r="L30" s="44">
        <v>16</v>
      </c>
      <c r="M30" s="42">
        <v>13.114800000000001</v>
      </c>
      <c r="N30" s="44">
        <v>41</v>
      </c>
      <c r="O30" s="42">
        <v>33.6066</v>
      </c>
      <c r="P30" s="44">
        <v>55</v>
      </c>
      <c r="Q30" s="42">
        <v>45.082000000000001</v>
      </c>
      <c r="R30" s="44">
        <v>0</v>
      </c>
      <c r="S30" s="42">
        <v>0</v>
      </c>
      <c r="T30" s="45">
        <v>9</v>
      </c>
      <c r="U30" s="41">
        <v>7.3769999999999998</v>
      </c>
      <c r="V30" s="40">
        <v>4</v>
      </c>
      <c r="W30" s="41">
        <v>3.2</v>
      </c>
      <c r="X30" s="25">
        <v>3616</v>
      </c>
      <c r="Y30" s="26">
        <v>99.971999999999994</v>
      </c>
      <c r="Z30" s="83"/>
    </row>
    <row r="31" spans="1:26" s="24" customFormat="1" ht="15" customHeight="1" x14ac:dyDescent="0.2">
      <c r="A31" s="22" t="s">
        <v>19</v>
      </c>
      <c r="B31" s="78" t="s">
        <v>43</v>
      </c>
      <c r="C31" s="79">
        <v>298</v>
      </c>
      <c r="D31" s="63">
        <v>3</v>
      </c>
      <c r="E31" s="68">
        <v>1.0066999999999999</v>
      </c>
      <c r="F31" s="71">
        <v>295</v>
      </c>
      <c r="G31" s="81">
        <v>98.992999999999995</v>
      </c>
      <c r="H31" s="63">
        <v>6</v>
      </c>
      <c r="I31" s="64">
        <v>2.0339</v>
      </c>
      <c r="J31" s="66">
        <v>1</v>
      </c>
      <c r="K31" s="64">
        <v>0.33898</v>
      </c>
      <c r="L31" s="65">
        <v>23</v>
      </c>
      <c r="M31" s="64">
        <v>7.7965999999999998</v>
      </c>
      <c r="N31" s="66">
        <v>114</v>
      </c>
      <c r="O31" s="64">
        <v>38.644100000000002</v>
      </c>
      <c r="P31" s="65">
        <v>136</v>
      </c>
      <c r="Q31" s="64">
        <v>46.101999999999997</v>
      </c>
      <c r="R31" s="65">
        <v>0</v>
      </c>
      <c r="S31" s="64">
        <v>0</v>
      </c>
      <c r="T31" s="67">
        <v>15</v>
      </c>
      <c r="U31" s="68">
        <v>5.0846999999999998</v>
      </c>
      <c r="V31" s="63">
        <v>5</v>
      </c>
      <c r="W31" s="68">
        <v>1.6778999999999999</v>
      </c>
      <c r="X31" s="74">
        <v>2170</v>
      </c>
      <c r="Y31" s="75">
        <v>96.682000000000002</v>
      </c>
      <c r="Z31" s="82"/>
    </row>
    <row r="32" spans="1:26" s="24" customFormat="1" ht="15" customHeight="1" x14ac:dyDescent="0.2">
      <c r="A32" s="22" t="s">
        <v>19</v>
      </c>
      <c r="B32" s="62" t="s">
        <v>44</v>
      </c>
      <c r="C32" s="39">
        <v>145</v>
      </c>
      <c r="D32" s="47">
        <v>2</v>
      </c>
      <c r="E32" s="41">
        <v>1.3793</v>
      </c>
      <c r="F32" s="40">
        <v>143</v>
      </c>
      <c r="G32" s="46">
        <v>98.620999999999995</v>
      </c>
      <c r="H32" s="40">
        <v>0</v>
      </c>
      <c r="I32" s="42">
        <v>0</v>
      </c>
      <c r="J32" s="44">
        <v>0</v>
      </c>
      <c r="K32" s="42">
        <v>0</v>
      </c>
      <c r="L32" s="44">
        <v>2</v>
      </c>
      <c r="M32" s="42">
        <v>1.3986000000000001</v>
      </c>
      <c r="N32" s="44">
        <v>74</v>
      </c>
      <c r="O32" s="42">
        <v>51.7483</v>
      </c>
      <c r="P32" s="43">
        <v>65</v>
      </c>
      <c r="Q32" s="42">
        <v>45.454999999999998</v>
      </c>
      <c r="R32" s="43">
        <v>0</v>
      </c>
      <c r="S32" s="42">
        <v>0</v>
      </c>
      <c r="T32" s="48">
        <v>2</v>
      </c>
      <c r="U32" s="41">
        <v>1.3986000000000001</v>
      </c>
      <c r="V32" s="47">
        <v>1</v>
      </c>
      <c r="W32" s="41">
        <v>0.68969999999999998</v>
      </c>
      <c r="X32" s="25">
        <v>978</v>
      </c>
      <c r="Y32" s="26">
        <v>100</v>
      </c>
      <c r="Z32" s="83"/>
    </row>
    <row r="33" spans="1:26" s="24" customFormat="1" ht="15" customHeight="1" x14ac:dyDescent="0.2">
      <c r="A33" s="22" t="s">
        <v>19</v>
      </c>
      <c r="B33" s="78" t="s">
        <v>45</v>
      </c>
      <c r="C33" s="77">
        <v>349</v>
      </c>
      <c r="D33" s="71">
        <v>11</v>
      </c>
      <c r="E33" s="68">
        <v>3.1518999999999999</v>
      </c>
      <c r="F33" s="71">
        <v>338</v>
      </c>
      <c r="G33" s="81">
        <v>96.847999999999999</v>
      </c>
      <c r="H33" s="71">
        <v>1</v>
      </c>
      <c r="I33" s="64">
        <v>0.2959</v>
      </c>
      <c r="J33" s="65">
        <v>1</v>
      </c>
      <c r="K33" s="64">
        <v>0.29586000000000001</v>
      </c>
      <c r="L33" s="66">
        <v>8</v>
      </c>
      <c r="M33" s="64">
        <v>2.3668999999999998</v>
      </c>
      <c r="N33" s="65">
        <v>135</v>
      </c>
      <c r="O33" s="64">
        <v>39.940800000000003</v>
      </c>
      <c r="P33" s="65">
        <v>181</v>
      </c>
      <c r="Q33" s="64">
        <v>53.55</v>
      </c>
      <c r="R33" s="66">
        <v>0</v>
      </c>
      <c r="S33" s="64">
        <v>0</v>
      </c>
      <c r="T33" s="70">
        <v>12</v>
      </c>
      <c r="U33" s="68">
        <v>3.5503</v>
      </c>
      <c r="V33" s="71">
        <v>1</v>
      </c>
      <c r="W33" s="68">
        <v>0.28649999999999998</v>
      </c>
      <c r="X33" s="74">
        <v>2372</v>
      </c>
      <c r="Y33" s="75">
        <v>100</v>
      </c>
      <c r="Z33" s="82"/>
    </row>
    <row r="34" spans="1:26" s="24" customFormat="1" ht="15" customHeight="1" x14ac:dyDescent="0.2">
      <c r="A34" s="22" t="s">
        <v>19</v>
      </c>
      <c r="B34" s="62" t="s">
        <v>46</v>
      </c>
      <c r="C34" s="49">
        <v>48</v>
      </c>
      <c r="D34" s="47">
        <v>3</v>
      </c>
      <c r="E34" s="41">
        <v>6.25</v>
      </c>
      <c r="F34" s="47">
        <v>45</v>
      </c>
      <c r="G34" s="46">
        <v>93.75</v>
      </c>
      <c r="H34" s="40">
        <v>17</v>
      </c>
      <c r="I34" s="42">
        <v>37.777799999999999</v>
      </c>
      <c r="J34" s="44">
        <v>0</v>
      </c>
      <c r="K34" s="42">
        <v>0</v>
      </c>
      <c r="L34" s="43">
        <v>1</v>
      </c>
      <c r="M34" s="42">
        <v>2.2222</v>
      </c>
      <c r="N34" s="44">
        <v>1</v>
      </c>
      <c r="O34" s="42">
        <v>2.2222</v>
      </c>
      <c r="P34" s="43">
        <v>24</v>
      </c>
      <c r="Q34" s="42">
        <v>53.332999999999998</v>
      </c>
      <c r="R34" s="43">
        <v>1</v>
      </c>
      <c r="S34" s="42">
        <v>2.2222</v>
      </c>
      <c r="T34" s="45">
        <v>1</v>
      </c>
      <c r="U34" s="41">
        <v>2.2222</v>
      </c>
      <c r="V34" s="47">
        <v>2</v>
      </c>
      <c r="W34" s="41">
        <v>4.1666999999999996</v>
      </c>
      <c r="X34" s="25">
        <v>825</v>
      </c>
      <c r="Y34" s="26">
        <v>100</v>
      </c>
      <c r="Z34" s="83"/>
    </row>
    <row r="35" spans="1:26" s="24" customFormat="1" ht="15" customHeight="1" x14ac:dyDescent="0.2">
      <c r="A35" s="22" t="s">
        <v>19</v>
      </c>
      <c r="B35" s="78" t="s">
        <v>47</v>
      </c>
      <c r="C35" s="79">
        <v>41</v>
      </c>
      <c r="D35" s="71">
        <v>3</v>
      </c>
      <c r="E35" s="68">
        <v>7.3170999999999999</v>
      </c>
      <c r="F35" s="71">
        <v>38</v>
      </c>
      <c r="G35" s="81">
        <v>92.683000000000007</v>
      </c>
      <c r="H35" s="71">
        <v>5</v>
      </c>
      <c r="I35" s="64">
        <v>13.1579</v>
      </c>
      <c r="J35" s="65">
        <v>0</v>
      </c>
      <c r="K35" s="64">
        <v>0</v>
      </c>
      <c r="L35" s="66">
        <v>9</v>
      </c>
      <c r="M35" s="64">
        <v>23.684200000000001</v>
      </c>
      <c r="N35" s="65">
        <v>6</v>
      </c>
      <c r="O35" s="64">
        <v>15.7895</v>
      </c>
      <c r="P35" s="66">
        <v>18</v>
      </c>
      <c r="Q35" s="64">
        <v>47.368000000000002</v>
      </c>
      <c r="R35" s="65">
        <v>0</v>
      </c>
      <c r="S35" s="64">
        <v>0</v>
      </c>
      <c r="T35" s="70">
        <v>0</v>
      </c>
      <c r="U35" s="68">
        <v>0</v>
      </c>
      <c r="V35" s="71">
        <v>0</v>
      </c>
      <c r="W35" s="68">
        <v>0</v>
      </c>
      <c r="X35" s="74">
        <v>1064</v>
      </c>
      <c r="Y35" s="75">
        <v>100</v>
      </c>
      <c r="Z35" s="82"/>
    </row>
    <row r="36" spans="1:26" s="24" customFormat="1" ht="15" customHeight="1" x14ac:dyDescent="0.2">
      <c r="A36" s="22" t="s">
        <v>19</v>
      </c>
      <c r="B36" s="62" t="s">
        <v>48</v>
      </c>
      <c r="C36" s="49">
        <v>287</v>
      </c>
      <c r="D36" s="47">
        <v>14</v>
      </c>
      <c r="E36" s="41">
        <v>4.8780000000000001</v>
      </c>
      <c r="F36" s="40">
        <v>273</v>
      </c>
      <c r="G36" s="46">
        <v>95.122</v>
      </c>
      <c r="H36" s="47">
        <v>6</v>
      </c>
      <c r="I36" s="42">
        <v>2.1978</v>
      </c>
      <c r="J36" s="44">
        <v>0</v>
      </c>
      <c r="K36" s="42">
        <v>0</v>
      </c>
      <c r="L36" s="44">
        <v>97</v>
      </c>
      <c r="M36" s="42">
        <v>35.531100000000002</v>
      </c>
      <c r="N36" s="43">
        <v>51</v>
      </c>
      <c r="O36" s="42">
        <v>18.6813</v>
      </c>
      <c r="P36" s="43">
        <v>108</v>
      </c>
      <c r="Q36" s="42">
        <v>39.56</v>
      </c>
      <c r="R36" s="44">
        <v>5</v>
      </c>
      <c r="S36" s="42">
        <v>1.8314999999999999</v>
      </c>
      <c r="T36" s="48">
        <v>6</v>
      </c>
      <c r="U36" s="41">
        <v>2.1978</v>
      </c>
      <c r="V36" s="47">
        <v>53</v>
      </c>
      <c r="W36" s="41">
        <v>18.466899999999999</v>
      </c>
      <c r="X36" s="25">
        <v>658</v>
      </c>
      <c r="Y36" s="26">
        <v>100</v>
      </c>
      <c r="Z36" s="83"/>
    </row>
    <row r="37" spans="1:26" s="24" customFormat="1" ht="15" customHeight="1" x14ac:dyDescent="0.2">
      <c r="A37" s="22" t="s">
        <v>19</v>
      </c>
      <c r="B37" s="78" t="s">
        <v>49</v>
      </c>
      <c r="C37" s="77">
        <v>48</v>
      </c>
      <c r="D37" s="71">
        <v>8</v>
      </c>
      <c r="E37" s="68">
        <v>16.666699999999999</v>
      </c>
      <c r="F37" s="63">
        <v>40</v>
      </c>
      <c r="G37" s="81">
        <v>83.332999999999998</v>
      </c>
      <c r="H37" s="63">
        <v>0</v>
      </c>
      <c r="I37" s="64">
        <v>0</v>
      </c>
      <c r="J37" s="65">
        <v>0</v>
      </c>
      <c r="K37" s="64">
        <v>0</v>
      </c>
      <c r="L37" s="65">
        <v>1</v>
      </c>
      <c r="M37" s="64">
        <v>2.5</v>
      </c>
      <c r="N37" s="65">
        <v>2</v>
      </c>
      <c r="O37" s="64">
        <v>5</v>
      </c>
      <c r="P37" s="65">
        <v>36</v>
      </c>
      <c r="Q37" s="64">
        <v>90</v>
      </c>
      <c r="R37" s="66">
        <v>0</v>
      </c>
      <c r="S37" s="64">
        <v>0</v>
      </c>
      <c r="T37" s="70">
        <v>1</v>
      </c>
      <c r="U37" s="68">
        <v>2.5</v>
      </c>
      <c r="V37" s="71">
        <v>3</v>
      </c>
      <c r="W37" s="68">
        <v>6.25</v>
      </c>
      <c r="X37" s="74">
        <v>483</v>
      </c>
      <c r="Y37" s="75">
        <v>100</v>
      </c>
      <c r="Z37" s="82"/>
    </row>
    <row r="38" spans="1:26" s="24" customFormat="1" ht="15" customHeight="1" x14ac:dyDescent="0.2">
      <c r="A38" s="22" t="s">
        <v>19</v>
      </c>
      <c r="B38" s="62" t="s">
        <v>50</v>
      </c>
      <c r="C38" s="39">
        <v>358</v>
      </c>
      <c r="D38" s="47">
        <v>13</v>
      </c>
      <c r="E38" s="41">
        <v>3.6313</v>
      </c>
      <c r="F38" s="40">
        <v>345</v>
      </c>
      <c r="G38" s="46">
        <v>96.369</v>
      </c>
      <c r="H38" s="40">
        <v>1</v>
      </c>
      <c r="I38" s="42">
        <v>0.28989999999999999</v>
      </c>
      <c r="J38" s="44">
        <v>2</v>
      </c>
      <c r="K38" s="42">
        <v>0.57970999999999995</v>
      </c>
      <c r="L38" s="44">
        <v>105</v>
      </c>
      <c r="M38" s="42">
        <v>30.434799999999999</v>
      </c>
      <c r="N38" s="44">
        <v>143</v>
      </c>
      <c r="O38" s="42">
        <v>41.449300000000001</v>
      </c>
      <c r="P38" s="44">
        <v>86</v>
      </c>
      <c r="Q38" s="42">
        <v>24.928000000000001</v>
      </c>
      <c r="R38" s="44">
        <v>0</v>
      </c>
      <c r="S38" s="42">
        <v>0</v>
      </c>
      <c r="T38" s="45">
        <v>8</v>
      </c>
      <c r="U38" s="41">
        <v>2.3188</v>
      </c>
      <c r="V38" s="47">
        <v>7</v>
      </c>
      <c r="W38" s="41">
        <v>1.9553</v>
      </c>
      <c r="X38" s="25">
        <v>2577</v>
      </c>
      <c r="Y38" s="26">
        <v>100</v>
      </c>
      <c r="Z38" s="83"/>
    </row>
    <row r="39" spans="1:26" s="24" customFormat="1" ht="15" customHeight="1" x14ac:dyDescent="0.2">
      <c r="A39" s="22" t="s">
        <v>19</v>
      </c>
      <c r="B39" s="78" t="s">
        <v>51</v>
      </c>
      <c r="C39" s="77">
        <v>34</v>
      </c>
      <c r="D39" s="63">
        <v>2</v>
      </c>
      <c r="E39" s="68">
        <v>5.8823999999999996</v>
      </c>
      <c r="F39" s="63">
        <v>32</v>
      </c>
      <c r="G39" s="81">
        <v>94.117999999999995</v>
      </c>
      <c r="H39" s="71">
        <v>3</v>
      </c>
      <c r="I39" s="64">
        <v>9.375</v>
      </c>
      <c r="J39" s="65">
        <v>0</v>
      </c>
      <c r="K39" s="64">
        <v>0</v>
      </c>
      <c r="L39" s="66">
        <v>21</v>
      </c>
      <c r="M39" s="64">
        <v>65.625</v>
      </c>
      <c r="N39" s="65">
        <v>0</v>
      </c>
      <c r="O39" s="64">
        <v>0</v>
      </c>
      <c r="P39" s="66">
        <v>8</v>
      </c>
      <c r="Q39" s="64">
        <v>25</v>
      </c>
      <c r="R39" s="65">
        <v>0</v>
      </c>
      <c r="S39" s="64">
        <v>0</v>
      </c>
      <c r="T39" s="70">
        <v>0</v>
      </c>
      <c r="U39" s="68">
        <v>0</v>
      </c>
      <c r="V39" s="63">
        <v>4</v>
      </c>
      <c r="W39" s="68">
        <v>11.764699999999999</v>
      </c>
      <c r="X39" s="74">
        <v>880</v>
      </c>
      <c r="Y39" s="75">
        <v>100</v>
      </c>
      <c r="Z39" s="82"/>
    </row>
    <row r="40" spans="1:26" s="24" customFormat="1" ht="15" customHeight="1" x14ac:dyDescent="0.2">
      <c r="A40" s="22" t="s">
        <v>19</v>
      </c>
      <c r="B40" s="62" t="s">
        <v>52</v>
      </c>
      <c r="C40" s="49">
        <v>236</v>
      </c>
      <c r="D40" s="47">
        <v>20</v>
      </c>
      <c r="E40" s="41">
        <v>8.4746000000000006</v>
      </c>
      <c r="F40" s="40">
        <v>216</v>
      </c>
      <c r="G40" s="46">
        <v>91.525000000000006</v>
      </c>
      <c r="H40" s="40">
        <v>1</v>
      </c>
      <c r="I40" s="42">
        <v>0.46300000000000002</v>
      </c>
      <c r="J40" s="44">
        <v>0</v>
      </c>
      <c r="K40" s="42">
        <v>0</v>
      </c>
      <c r="L40" s="44">
        <v>30</v>
      </c>
      <c r="M40" s="42">
        <v>13.8889</v>
      </c>
      <c r="N40" s="43">
        <v>61</v>
      </c>
      <c r="O40" s="42">
        <v>28.2407</v>
      </c>
      <c r="P40" s="43">
        <v>123</v>
      </c>
      <c r="Q40" s="42">
        <v>56.944000000000003</v>
      </c>
      <c r="R40" s="44">
        <v>0</v>
      </c>
      <c r="S40" s="42">
        <v>0</v>
      </c>
      <c r="T40" s="45">
        <v>1</v>
      </c>
      <c r="U40" s="41">
        <v>0.46300000000000002</v>
      </c>
      <c r="V40" s="47">
        <v>9</v>
      </c>
      <c r="W40" s="41">
        <v>3.8136000000000001</v>
      </c>
      <c r="X40" s="25">
        <v>4916</v>
      </c>
      <c r="Y40" s="26">
        <v>66.944999999999993</v>
      </c>
      <c r="Z40" s="24" t="s">
        <v>53</v>
      </c>
    </row>
    <row r="41" spans="1:26" s="24" customFormat="1" ht="15" customHeight="1" x14ac:dyDescent="0.2">
      <c r="A41" s="22" t="s">
        <v>19</v>
      </c>
      <c r="B41" s="78" t="s">
        <v>54</v>
      </c>
      <c r="C41" s="77">
        <v>153</v>
      </c>
      <c r="D41" s="63">
        <v>5</v>
      </c>
      <c r="E41" s="68">
        <v>3.2679999999999998</v>
      </c>
      <c r="F41" s="71">
        <v>148</v>
      </c>
      <c r="G41" s="81">
        <v>96.731999999999999</v>
      </c>
      <c r="H41" s="71">
        <v>0</v>
      </c>
      <c r="I41" s="64">
        <v>0</v>
      </c>
      <c r="J41" s="65">
        <v>0</v>
      </c>
      <c r="K41" s="64">
        <v>0</v>
      </c>
      <c r="L41" s="65">
        <v>7</v>
      </c>
      <c r="M41" s="64">
        <v>4.7297000000000002</v>
      </c>
      <c r="N41" s="65">
        <v>104</v>
      </c>
      <c r="O41" s="64">
        <v>70.270300000000006</v>
      </c>
      <c r="P41" s="66">
        <v>29</v>
      </c>
      <c r="Q41" s="64">
        <v>19.594999999999999</v>
      </c>
      <c r="R41" s="66">
        <v>0</v>
      </c>
      <c r="S41" s="64">
        <v>0</v>
      </c>
      <c r="T41" s="67">
        <v>8</v>
      </c>
      <c r="U41" s="68">
        <v>5.4054000000000002</v>
      </c>
      <c r="V41" s="63">
        <v>5</v>
      </c>
      <c r="W41" s="68">
        <v>3.2679999999999998</v>
      </c>
      <c r="X41" s="74">
        <v>2618</v>
      </c>
      <c r="Y41" s="75">
        <v>100</v>
      </c>
      <c r="Z41" s="82"/>
    </row>
    <row r="42" spans="1:26" s="24" customFormat="1" ht="15" customHeight="1" x14ac:dyDescent="0.2">
      <c r="A42" s="22" t="s">
        <v>19</v>
      </c>
      <c r="B42" s="62" t="s">
        <v>55</v>
      </c>
      <c r="C42" s="49">
        <v>55</v>
      </c>
      <c r="D42" s="47">
        <v>4</v>
      </c>
      <c r="E42" s="41">
        <v>7.2727000000000004</v>
      </c>
      <c r="F42" s="40">
        <v>51</v>
      </c>
      <c r="G42" s="46">
        <v>92.727000000000004</v>
      </c>
      <c r="H42" s="40">
        <v>6</v>
      </c>
      <c r="I42" s="42">
        <v>11.764699999999999</v>
      </c>
      <c r="J42" s="44">
        <v>1</v>
      </c>
      <c r="K42" s="42">
        <v>1.96078</v>
      </c>
      <c r="L42" s="44">
        <v>5</v>
      </c>
      <c r="M42" s="42">
        <v>9.8039000000000005</v>
      </c>
      <c r="N42" s="43">
        <v>8</v>
      </c>
      <c r="O42" s="42">
        <v>15.686299999999999</v>
      </c>
      <c r="P42" s="43">
        <v>31</v>
      </c>
      <c r="Q42" s="42">
        <v>60.783999999999999</v>
      </c>
      <c r="R42" s="43">
        <v>0</v>
      </c>
      <c r="S42" s="42">
        <v>0</v>
      </c>
      <c r="T42" s="45">
        <v>0</v>
      </c>
      <c r="U42" s="41">
        <v>0</v>
      </c>
      <c r="V42" s="47">
        <v>13</v>
      </c>
      <c r="W42" s="41">
        <v>23.636399999999998</v>
      </c>
      <c r="X42" s="25">
        <v>481</v>
      </c>
      <c r="Y42" s="26">
        <v>100</v>
      </c>
      <c r="Z42" s="83"/>
    </row>
    <row r="43" spans="1:26" s="24" customFormat="1" ht="15" customHeight="1" x14ac:dyDescent="0.2">
      <c r="A43" s="22" t="s">
        <v>19</v>
      </c>
      <c r="B43" s="78" t="s">
        <v>56</v>
      </c>
      <c r="C43" s="77">
        <v>234</v>
      </c>
      <c r="D43" s="71">
        <v>10</v>
      </c>
      <c r="E43" s="68">
        <v>4.2735000000000003</v>
      </c>
      <c r="F43" s="71">
        <v>224</v>
      </c>
      <c r="G43" s="81">
        <v>95.725999999999999</v>
      </c>
      <c r="H43" s="63">
        <v>0</v>
      </c>
      <c r="I43" s="64">
        <v>0</v>
      </c>
      <c r="J43" s="65">
        <v>0</v>
      </c>
      <c r="K43" s="64">
        <v>0</v>
      </c>
      <c r="L43" s="66">
        <v>6</v>
      </c>
      <c r="M43" s="64">
        <v>2.6785999999999999</v>
      </c>
      <c r="N43" s="65">
        <v>87</v>
      </c>
      <c r="O43" s="64">
        <v>38.839300000000001</v>
      </c>
      <c r="P43" s="65">
        <v>116</v>
      </c>
      <c r="Q43" s="64">
        <v>51.786000000000001</v>
      </c>
      <c r="R43" s="65">
        <v>0</v>
      </c>
      <c r="S43" s="64">
        <v>0</v>
      </c>
      <c r="T43" s="67">
        <v>15</v>
      </c>
      <c r="U43" s="68">
        <v>6.6963999999999997</v>
      </c>
      <c r="V43" s="71">
        <v>15</v>
      </c>
      <c r="W43" s="68">
        <v>6.4103000000000003</v>
      </c>
      <c r="X43" s="74">
        <v>3631</v>
      </c>
      <c r="Y43" s="75">
        <v>100</v>
      </c>
      <c r="Z43" s="82"/>
    </row>
    <row r="44" spans="1:26" s="24" customFormat="1" ht="15" customHeight="1" x14ac:dyDescent="0.2">
      <c r="A44" s="22" t="s">
        <v>19</v>
      </c>
      <c r="B44" s="62" t="s">
        <v>57</v>
      </c>
      <c r="C44" s="39">
        <v>243</v>
      </c>
      <c r="D44" s="47">
        <v>14</v>
      </c>
      <c r="E44" s="41">
        <v>5.7613000000000003</v>
      </c>
      <c r="F44" s="47">
        <v>229</v>
      </c>
      <c r="G44" s="46">
        <v>94.239000000000004</v>
      </c>
      <c r="H44" s="40">
        <v>37</v>
      </c>
      <c r="I44" s="42">
        <v>16.1572</v>
      </c>
      <c r="J44" s="43">
        <v>1</v>
      </c>
      <c r="K44" s="42">
        <v>0.43668000000000001</v>
      </c>
      <c r="L44" s="44">
        <v>18</v>
      </c>
      <c r="M44" s="42">
        <v>7.8602999999999996</v>
      </c>
      <c r="N44" s="44">
        <v>44</v>
      </c>
      <c r="O44" s="42">
        <v>19.213999999999999</v>
      </c>
      <c r="P44" s="44">
        <v>98</v>
      </c>
      <c r="Q44" s="42">
        <v>42.795000000000002</v>
      </c>
      <c r="R44" s="43">
        <v>0</v>
      </c>
      <c r="S44" s="42">
        <v>0</v>
      </c>
      <c r="T44" s="48">
        <v>31</v>
      </c>
      <c r="U44" s="41">
        <v>13.537100000000001</v>
      </c>
      <c r="V44" s="47">
        <v>12</v>
      </c>
      <c r="W44" s="41">
        <v>4.9382999999999999</v>
      </c>
      <c r="X44" s="25">
        <v>1815</v>
      </c>
      <c r="Y44" s="26">
        <v>100</v>
      </c>
      <c r="Z44" s="83"/>
    </row>
    <row r="45" spans="1:26" s="24" customFormat="1" ht="15" customHeight="1" x14ac:dyDescent="0.2">
      <c r="A45" s="22" t="s">
        <v>19</v>
      </c>
      <c r="B45" s="78" t="s">
        <v>58</v>
      </c>
      <c r="C45" s="77">
        <v>32</v>
      </c>
      <c r="D45" s="63">
        <v>4</v>
      </c>
      <c r="E45" s="68">
        <v>12.5</v>
      </c>
      <c r="F45" s="71">
        <v>28</v>
      </c>
      <c r="G45" s="81">
        <v>87.5</v>
      </c>
      <c r="H45" s="71">
        <v>0</v>
      </c>
      <c r="I45" s="64">
        <v>0</v>
      </c>
      <c r="J45" s="65">
        <v>0</v>
      </c>
      <c r="K45" s="64">
        <v>0</v>
      </c>
      <c r="L45" s="66">
        <v>10</v>
      </c>
      <c r="M45" s="64">
        <v>35.714300000000001</v>
      </c>
      <c r="N45" s="65">
        <v>1</v>
      </c>
      <c r="O45" s="64">
        <v>3.5714000000000001</v>
      </c>
      <c r="P45" s="66">
        <v>14</v>
      </c>
      <c r="Q45" s="64">
        <v>50</v>
      </c>
      <c r="R45" s="65">
        <v>0</v>
      </c>
      <c r="S45" s="64">
        <v>0</v>
      </c>
      <c r="T45" s="67">
        <v>3</v>
      </c>
      <c r="U45" s="68">
        <v>10.7143</v>
      </c>
      <c r="V45" s="63">
        <v>3</v>
      </c>
      <c r="W45" s="68">
        <v>9.375</v>
      </c>
      <c r="X45" s="74">
        <v>1283</v>
      </c>
      <c r="Y45" s="75">
        <v>100</v>
      </c>
      <c r="Z45" s="82"/>
    </row>
    <row r="46" spans="1:26" s="24" customFormat="1" ht="15" customHeight="1" x14ac:dyDescent="0.2">
      <c r="A46" s="22" t="s">
        <v>19</v>
      </c>
      <c r="B46" s="62" t="s">
        <v>59</v>
      </c>
      <c r="C46" s="39">
        <v>1831</v>
      </c>
      <c r="D46" s="40">
        <v>61</v>
      </c>
      <c r="E46" s="41">
        <v>3.3315000000000001</v>
      </c>
      <c r="F46" s="40">
        <v>1770</v>
      </c>
      <c r="G46" s="46">
        <v>96.668000000000006</v>
      </c>
      <c r="H46" s="40">
        <v>3</v>
      </c>
      <c r="I46" s="42">
        <v>0.16950000000000001</v>
      </c>
      <c r="J46" s="44">
        <v>4</v>
      </c>
      <c r="K46" s="42">
        <v>0.22599</v>
      </c>
      <c r="L46" s="44">
        <v>278</v>
      </c>
      <c r="M46" s="42">
        <v>15.706200000000001</v>
      </c>
      <c r="N46" s="44">
        <v>734</v>
      </c>
      <c r="O46" s="42">
        <v>41.468899999999998</v>
      </c>
      <c r="P46" s="43">
        <v>688</v>
      </c>
      <c r="Q46" s="42">
        <v>38.869999999999997</v>
      </c>
      <c r="R46" s="43">
        <v>1</v>
      </c>
      <c r="S46" s="42">
        <v>5.6500000000000002E-2</v>
      </c>
      <c r="T46" s="48">
        <v>62</v>
      </c>
      <c r="U46" s="41">
        <v>3.5028000000000001</v>
      </c>
      <c r="V46" s="40">
        <v>79</v>
      </c>
      <c r="W46" s="41">
        <v>4.3146000000000004</v>
      </c>
      <c r="X46" s="25">
        <v>3027</v>
      </c>
      <c r="Y46" s="26">
        <v>100</v>
      </c>
      <c r="Z46" s="83"/>
    </row>
    <row r="47" spans="1:26" s="24" customFormat="1" ht="15" customHeight="1" x14ac:dyDescent="0.2">
      <c r="A47" s="22" t="s">
        <v>19</v>
      </c>
      <c r="B47" s="78" t="s">
        <v>60</v>
      </c>
      <c r="C47" s="79">
        <v>46</v>
      </c>
      <c r="D47" s="71">
        <v>2</v>
      </c>
      <c r="E47" s="68">
        <v>4.3478000000000003</v>
      </c>
      <c r="F47" s="63">
        <v>44</v>
      </c>
      <c r="G47" s="81">
        <v>95.652000000000001</v>
      </c>
      <c r="H47" s="63">
        <v>2</v>
      </c>
      <c r="I47" s="64">
        <v>4.5454999999999997</v>
      </c>
      <c r="J47" s="66">
        <v>0</v>
      </c>
      <c r="K47" s="64">
        <v>0</v>
      </c>
      <c r="L47" s="66">
        <v>12</v>
      </c>
      <c r="M47" s="64">
        <v>27.2727</v>
      </c>
      <c r="N47" s="66">
        <v>9</v>
      </c>
      <c r="O47" s="64">
        <v>20.454499999999999</v>
      </c>
      <c r="P47" s="66">
        <v>11</v>
      </c>
      <c r="Q47" s="64">
        <v>25</v>
      </c>
      <c r="R47" s="65">
        <v>0</v>
      </c>
      <c r="S47" s="64">
        <v>0</v>
      </c>
      <c r="T47" s="67">
        <v>10</v>
      </c>
      <c r="U47" s="68">
        <v>22.7273</v>
      </c>
      <c r="V47" s="71">
        <v>4</v>
      </c>
      <c r="W47" s="68">
        <v>8.6957000000000004</v>
      </c>
      <c r="X47" s="74">
        <v>308</v>
      </c>
      <c r="Y47" s="75">
        <v>100</v>
      </c>
      <c r="Z47" s="82"/>
    </row>
    <row r="48" spans="1:26" s="24" customFormat="1" ht="15" customHeight="1" x14ac:dyDescent="0.2">
      <c r="A48" s="22" t="s">
        <v>19</v>
      </c>
      <c r="B48" s="62" t="s">
        <v>61</v>
      </c>
      <c r="C48" s="39">
        <v>408</v>
      </c>
      <c r="D48" s="47">
        <v>30</v>
      </c>
      <c r="E48" s="41">
        <v>7.3529</v>
      </c>
      <c r="F48" s="47">
        <v>378</v>
      </c>
      <c r="G48" s="46">
        <v>92.647000000000006</v>
      </c>
      <c r="H48" s="47">
        <v>1</v>
      </c>
      <c r="I48" s="42">
        <v>0.2646</v>
      </c>
      <c r="J48" s="44">
        <v>0</v>
      </c>
      <c r="K48" s="42">
        <v>0</v>
      </c>
      <c r="L48" s="43">
        <v>10</v>
      </c>
      <c r="M48" s="42">
        <v>2.6455000000000002</v>
      </c>
      <c r="N48" s="44">
        <v>247</v>
      </c>
      <c r="O48" s="42">
        <v>65.343900000000005</v>
      </c>
      <c r="P48" s="44">
        <v>110</v>
      </c>
      <c r="Q48" s="42">
        <v>29.100999999999999</v>
      </c>
      <c r="R48" s="43">
        <v>0</v>
      </c>
      <c r="S48" s="42">
        <v>0</v>
      </c>
      <c r="T48" s="48">
        <v>10</v>
      </c>
      <c r="U48" s="41">
        <v>2.6455000000000002</v>
      </c>
      <c r="V48" s="47">
        <v>21</v>
      </c>
      <c r="W48" s="41">
        <v>5.1471</v>
      </c>
      <c r="X48" s="25">
        <v>1236</v>
      </c>
      <c r="Y48" s="26">
        <v>100</v>
      </c>
      <c r="Z48" s="83"/>
    </row>
    <row r="49" spans="1:26" s="24" customFormat="1" ht="15" customHeight="1" x14ac:dyDescent="0.2">
      <c r="A49" s="22" t="s">
        <v>19</v>
      </c>
      <c r="B49" s="78" t="s">
        <v>62</v>
      </c>
      <c r="C49" s="79">
        <v>62</v>
      </c>
      <c r="D49" s="71">
        <v>3</v>
      </c>
      <c r="E49" s="68">
        <v>4.8387000000000002</v>
      </c>
      <c r="F49" s="71">
        <v>59</v>
      </c>
      <c r="G49" s="81">
        <v>95.161000000000001</v>
      </c>
      <c r="H49" s="63">
        <v>33</v>
      </c>
      <c r="I49" s="64">
        <v>55.932200000000002</v>
      </c>
      <c r="J49" s="65">
        <v>0</v>
      </c>
      <c r="K49" s="64">
        <v>0</v>
      </c>
      <c r="L49" s="65">
        <v>1</v>
      </c>
      <c r="M49" s="64">
        <v>1.6949000000000001</v>
      </c>
      <c r="N49" s="65">
        <v>1</v>
      </c>
      <c r="O49" s="64">
        <v>1.6949000000000001</v>
      </c>
      <c r="P49" s="66">
        <v>22</v>
      </c>
      <c r="Q49" s="64">
        <v>37.287999999999997</v>
      </c>
      <c r="R49" s="66">
        <v>0</v>
      </c>
      <c r="S49" s="64">
        <v>0</v>
      </c>
      <c r="T49" s="67">
        <v>2</v>
      </c>
      <c r="U49" s="68">
        <v>3.3898000000000001</v>
      </c>
      <c r="V49" s="71">
        <v>0</v>
      </c>
      <c r="W49" s="68">
        <v>0</v>
      </c>
      <c r="X49" s="74">
        <v>688</v>
      </c>
      <c r="Y49" s="75">
        <v>100</v>
      </c>
      <c r="Z49" s="82"/>
    </row>
    <row r="50" spans="1:26" s="24" customFormat="1" ht="15" customHeight="1" x14ac:dyDescent="0.2">
      <c r="A50" s="22" t="s">
        <v>19</v>
      </c>
      <c r="B50" s="62" t="s">
        <v>63</v>
      </c>
      <c r="C50" s="39">
        <v>276</v>
      </c>
      <c r="D50" s="40">
        <v>13</v>
      </c>
      <c r="E50" s="41">
        <v>4.7100999999999997</v>
      </c>
      <c r="F50" s="40">
        <v>263</v>
      </c>
      <c r="G50" s="46">
        <v>95.29</v>
      </c>
      <c r="H50" s="40">
        <v>0</v>
      </c>
      <c r="I50" s="42">
        <v>0</v>
      </c>
      <c r="J50" s="44">
        <v>1</v>
      </c>
      <c r="K50" s="42">
        <v>0.38023000000000001</v>
      </c>
      <c r="L50" s="43">
        <v>10</v>
      </c>
      <c r="M50" s="42">
        <v>3.8022999999999998</v>
      </c>
      <c r="N50" s="44">
        <v>130</v>
      </c>
      <c r="O50" s="42">
        <v>49.429699999999997</v>
      </c>
      <c r="P50" s="44">
        <v>116</v>
      </c>
      <c r="Q50" s="42">
        <v>44.106000000000002</v>
      </c>
      <c r="R50" s="43">
        <v>0</v>
      </c>
      <c r="S50" s="42">
        <v>0</v>
      </c>
      <c r="T50" s="48">
        <v>6</v>
      </c>
      <c r="U50" s="41">
        <v>2.2814000000000001</v>
      </c>
      <c r="V50" s="40">
        <v>3</v>
      </c>
      <c r="W50" s="41">
        <v>1.087</v>
      </c>
      <c r="X50" s="25">
        <v>1818</v>
      </c>
      <c r="Y50" s="26">
        <v>100</v>
      </c>
      <c r="Z50" s="83"/>
    </row>
    <row r="51" spans="1:26" s="24" customFormat="1" ht="15" customHeight="1" x14ac:dyDescent="0.2">
      <c r="A51" s="22" t="s">
        <v>19</v>
      </c>
      <c r="B51" s="78" t="s">
        <v>64</v>
      </c>
      <c r="C51" s="77">
        <v>1758</v>
      </c>
      <c r="D51" s="63">
        <v>215</v>
      </c>
      <c r="E51" s="68">
        <v>12.229799999999999</v>
      </c>
      <c r="F51" s="63">
        <v>1543</v>
      </c>
      <c r="G51" s="81">
        <v>87.77</v>
      </c>
      <c r="H51" s="63">
        <v>3</v>
      </c>
      <c r="I51" s="64">
        <v>0.19439999999999999</v>
      </c>
      <c r="J51" s="66">
        <v>2</v>
      </c>
      <c r="K51" s="64">
        <v>0.12962000000000001</v>
      </c>
      <c r="L51" s="65">
        <v>851</v>
      </c>
      <c r="M51" s="64">
        <v>55.152299999999997</v>
      </c>
      <c r="N51" s="65">
        <v>490</v>
      </c>
      <c r="O51" s="64">
        <v>31.7563</v>
      </c>
      <c r="P51" s="65">
        <v>174</v>
      </c>
      <c r="Q51" s="64">
        <v>11.276999999999999</v>
      </c>
      <c r="R51" s="66">
        <v>0</v>
      </c>
      <c r="S51" s="64">
        <v>0</v>
      </c>
      <c r="T51" s="67">
        <v>23</v>
      </c>
      <c r="U51" s="68">
        <v>1.4905999999999999</v>
      </c>
      <c r="V51" s="63">
        <v>134</v>
      </c>
      <c r="W51" s="68">
        <v>7.6223000000000001</v>
      </c>
      <c r="X51" s="74">
        <v>8616</v>
      </c>
      <c r="Y51" s="75">
        <v>100</v>
      </c>
      <c r="Z51" s="82"/>
    </row>
    <row r="52" spans="1:26" s="24" customFormat="1" ht="15" customHeight="1" x14ac:dyDescent="0.2">
      <c r="A52" s="22" t="s">
        <v>19</v>
      </c>
      <c r="B52" s="62" t="s">
        <v>65</v>
      </c>
      <c r="C52" s="39">
        <v>20</v>
      </c>
      <c r="D52" s="40">
        <v>1</v>
      </c>
      <c r="E52" s="41">
        <v>5</v>
      </c>
      <c r="F52" s="40">
        <v>19</v>
      </c>
      <c r="G52" s="46">
        <v>95</v>
      </c>
      <c r="H52" s="47">
        <v>0</v>
      </c>
      <c r="I52" s="42">
        <v>0</v>
      </c>
      <c r="J52" s="44">
        <v>0</v>
      </c>
      <c r="K52" s="42">
        <v>0</v>
      </c>
      <c r="L52" s="43">
        <v>3</v>
      </c>
      <c r="M52" s="42">
        <v>15.7895</v>
      </c>
      <c r="N52" s="43">
        <v>1</v>
      </c>
      <c r="O52" s="42">
        <v>5.2632000000000003</v>
      </c>
      <c r="P52" s="44">
        <v>15</v>
      </c>
      <c r="Q52" s="42">
        <v>78.947000000000003</v>
      </c>
      <c r="R52" s="43">
        <v>0</v>
      </c>
      <c r="S52" s="42">
        <v>0</v>
      </c>
      <c r="T52" s="45">
        <v>0</v>
      </c>
      <c r="U52" s="41">
        <v>0</v>
      </c>
      <c r="V52" s="40">
        <v>0</v>
      </c>
      <c r="W52" s="41">
        <v>0</v>
      </c>
      <c r="X52" s="25">
        <v>1009</v>
      </c>
      <c r="Y52" s="26">
        <v>100</v>
      </c>
      <c r="Z52" s="83"/>
    </row>
    <row r="53" spans="1:26" s="24" customFormat="1" ht="15" customHeight="1" x14ac:dyDescent="0.2">
      <c r="A53" s="22" t="s">
        <v>19</v>
      </c>
      <c r="B53" s="78" t="s">
        <v>66</v>
      </c>
      <c r="C53" s="79">
        <v>27</v>
      </c>
      <c r="D53" s="71">
        <v>9</v>
      </c>
      <c r="E53" s="68">
        <v>33.333300000000001</v>
      </c>
      <c r="F53" s="63">
        <v>18</v>
      </c>
      <c r="G53" s="81">
        <v>66.667000000000002</v>
      </c>
      <c r="H53" s="71">
        <v>0</v>
      </c>
      <c r="I53" s="64">
        <v>0</v>
      </c>
      <c r="J53" s="65">
        <v>0</v>
      </c>
      <c r="K53" s="64">
        <v>0</v>
      </c>
      <c r="L53" s="66">
        <v>0</v>
      </c>
      <c r="M53" s="64">
        <v>0</v>
      </c>
      <c r="N53" s="65">
        <v>2</v>
      </c>
      <c r="O53" s="64">
        <v>11.1111</v>
      </c>
      <c r="P53" s="66">
        <v>16</v>
      </c>
      <c r="Q53" s="64">
        <v>88.888999999999996</v>
      </c>
      <c r="R53" s="66">
        <v>0</v>
      </c>
      <c r="S53" s="64">
        <v>0</v>
      </c>
      <c r="T53" s="67">
        <v>0</v>
      </c>
      <c r="U53" s="68">
        <v>0</v>
      </c>
      <c r="V53" s="71">
        <v>1</v>
      </c>
      <c r="W53" s="68">
        <v>3.7037</v>
      </c>
      <c r="X53" s="74">
        <v>306</v>
      </c>
      <c r="Y53" s="75">
        <v>100</v>
      </c>
      <c r="Z53" s="82"/>
    </row>
    <row r="54" spans="1:26" s="24" customFormat="1" ht="15" customHeight="1" x14ac:dyDescent="0.2">
      <c r="A54" s="22" t="s">
        <v>19</v>
      </c>
      <c r="B54" s="62" t="s">
        <v>67</v>
      </c>
      <c r="C54" s="39">
        <v>103</v>
      </c>
      <c r="D54" s="40">
        <v>13</v>
      </c>
      <c r="E54" s="41">
        <v>12.6214</v>
      </c>
      <c r="F54" s="47">
        <v>90</v>
      </c>
      <c r="G54" s="46">
        <v>87.379000000000005</v>
      </c>
      <c r="H54" s="47">
        <v>0</v>
      </c>
      <c r="I54" s="42">
        <v>0</v>
      </c>
      <c r="J54" s="44">
        <v>0</v>
      </c>
      <c r="K54" s="72">
        <v>0</v>
      </c>
      <c r="L54" s="43">
        <v>10</v>
      </c>
      <c r="M54" s="72">
        <v>11.1111</v>
      </c>
      <c r="N54" s="44">
        <v>39</v>
      </c>
      <c r="O54" s="42">
        <v>43.333300000000001</v>
      </c>
      <c r="P54" s="44">
        <v>33</v>
      </c>
      <c r="Q54" s="42">
        <v>36.667000000000002</v>
      </c>
      <c r="R54" s="44">
        <v>0</v>
      </c>
      <c r="S54" s="42">
        <v>0</v>
      </c>
      <c r="T54" s="48">
        <v>8</v>
      </c>
      <c r="U54" s="41">
        <v>8.8888999999999996</v>
      </c>
      <c r="V54" s="40">
        <v>7</v>
      </c>
      <c r="W54" s="41">
        <v>6.7961</v>
      </c>
      <c r="X54" s="25">
        <v>1971</v>
      </c>
      <c r="Y54" s="26">
        <v>100</v>
      </c>
      <c r="Z54" s="83"/>
    </row>
    <row r="55" spans="1:26" s="24" customFormat="1" ht="15" customHeight="1" x14ac:dyDescent="0.2">
      <c r="A55" s="22" t="s">
        <v>19</v>
      </c>
      <c r="B55" s="78" t="s">
        <v>68</v>
      </c>
      <c r="C55" s="77">
        <v>274</v>
      </c>
      <c r="D55" s="63">
        <v>9</v>
      </c>
      <c r="E55" s="68">
        <v>3.2847</v>
      </c>
      <c r="F55" s="71">
        <v>265</v>
      </c>
      <c r="G55" s="81">
        <v>96.715000000000003</v>
      </c>
      <c r="H55" s="63">
        <v>5</v>
      </c>
      <c r="I55" s="64">
        <v>1.8868</v>
      </c>
      <c r="J55" s="65">
        <v>1</v>
      </c>
      <c r="K55" s="64">
        <v>0.37735999999999997</v>
      </c>
      <c r="L55" s="66">
        <v>81</v>
      </c>
      <c r="M55" s="64">
        <v>30.565999999999999</v>
      </c>
      <c r="N55" s="66">
        <v>8</v>
      </c>
      <c r="O55" s="64">
        <v>3.0188999999999999</v>
      </c>
      <c r="P55" s="65">
        <v>162</v>
      </c>
      <c r="Q55" s="64">
        <v>61.131999999999998</v>
      </c>
      <c r="R55" s="65">
        <v>0</v>
      </c>
      <c r="S55" s="64">
        <v>0</v>
      </c>
      <c r="T55" s="70">
        <v>8</v>
      </c>
      <c r="U55" s="68">
        <v>3.0188999999999999</v>
      </c>
      <c r="V55" s="63">
        <v>22</v>
      </c>
      <c r="W55" s="68">
        <v>8.0291999999999994</v>
      </c>
      <c r="X55" s="74">
        <v>2305</v>
      </c>
      <c r="Y55" s="75">
        <v>100</v>
      </c>
      <c r="Z55" s="82"/>
    </row>
    <row r="56" spans="1:26" s="24" customFormat="1" ht="15" customHeight="1" x14ac:dyDescent="0.2">
      <c r="A56" s="22" t="s">
        <v>19</v>
      </c>
      <c r="B56" s="62" t="s">
        <v>69</v>
      </c>
      <c r="C56" s="39">
        <v>27</v>
      </c>
      <c r="D56" s="47">
        <v>3</v>
      </c>
      <c r="E56" s="41">
        <v>11.1111</v>
      </c>
      <c r="F56" s="47">
        <v>24</v>
      </c>
      <c r="G56" s="46">
        <v>88.888999999999996</v>
      </c>
      <c r="H56" s="40">
        <v>0</v>
      </c>
      <c r="I56" s="42">
        <v>0</v>
      </c>
      <c r="J56" s="44">
        <v>0</v>
      </c>
      <c r="K56" s="42">
        <v>0</v>
      </c>
      <c r="L56" s="44">
        <v>0</v>
      </c>
      <c r="M56" s="42">
        <v>0</v>
      </c>
      <c r="N56" s="43">
        <v>2</v>
      </c>
      <c r="O56" s="42">
        <v>8.3332999999999995</v>
      </c>
      <c r="P56" s="44">
        <v>20</v>
      </c>
      <c r="Q56" s="42">
        <v>83.332999999999998</v>
      </c>
      <c r="R56" s="43">
        <v>0</v>
      </c>
      <c r="S56" s="42">
        <v>0</v>
      </c>
      <c r="T56" s="45">
        <v>2</v>
      </c>
      <c r="U56" s="41">
        <v>8.3332999999999995</v>
      </c>
      <c r="V56" s="47">
        <v>0</v>
      </c>
      <c r="W56" s="41">
        <v>0</v>
      </c>
      <c r="X56" s="25">
        <v>720</v>
      </c>
      <c r="Y56" s="26">
        <v>100</v>
      </c>
      <c r="Z56" s="83"/>
    </row>
    <row r="57" spans="1:26" s="24" customFormat="1" ht="15" customHeight="1" x14ac:dyDescent="0.2">
      <c r="A57" s="22" t="s">
        <v>19</v>
      </c>
      <c r="B57" s="78" t="s">
        <v>70</v>
      </c>
      <c r="C57" s="77">
        <v>497</v>
      </c>
      <c r="D57" s="71">
        <v>5</v>
      </c>
      <c r="E57" s="68">
        <v>1.006</v>
      </c>
      <c r="F57" s="71">
        <v>492</v>
      </c>
      <c r="G57" s="81">
        <v>98.994</v>
      </c>
      <c r="H57" s="63">
        <v>14</v>
      </c>
      <c r="I57" s="64">
        <v>2.8454999999999999</v>
      </c>
      <c r="J57" s="66">
        <v>5</v>
      </c>
      <c r="K57" s="64">
        <v>1.0162599999999999</v>
      </c>
      <c r="L57" s="65">
        <v>29</v>
      </c>
      <c r="M57" s="64">
        <v>5.8943000000000003</v>
      </c>
      <c r="N57" s="65">
        <v>157</v>
      </c>
      <c r="O57" s="64">
        <v>31.910599999999999</v>
      </c>
      <c r="P57" s="65">
        <v>252</v>
      </c>
      <c r="Q57" s="64">
        <v>51.22</v>
      </c>
      <c r="R57" s="65">
        <v>0</v>
      </c>
      <c r="S57" s="64">
        <v>0</v>
      </c>
      <c r="T57" s="70">
        <v>35</v>
      </c>
      <c r="U57" s="68">
        <v>7.1138000000000003</v>
      </c>
      <c r="V57" s="71">
        <v>15</v>
      </c>
      <c r="W57" s="68">
        <v>3.0181</v>
      </c>
      <c r="X57" s="74">
        <v>2232</v>
      </c>
      <c r="Y57" s="75">
        <v>100</v>
      </c>
      <c r="Z57" s="82"/>
    </row>
    <row r="58" spans="1:26" s="24" customFormat="1" ht="15" customHeight="1" thickBot="1" x14ac:dyDescent="0.25">
      <c r="A58" s="22" t="s">
        <v>19</v>
      </c>
      <c r="B58" s="80" t="s">
        <v>71</v>
      </c>
      <c r="C58" s="50">
        <v>11</v>
      </c>
      <c r="D58" s="51">
        <v>3</v>
      </c>
      <c r="E58" s="52">
        <v>27.2727</v>
      </c>
      <c r="F58" s="51">
        <v>8</v>
      </c>
      <c r="G58" s="57">
        <v>72.727000000000004</v>
      </c>
      <c r="H58" s="53">
        <v>2</v>
      </c>
      <c r="I58" s="54">
        <v>25</v>
      </c>
      <c r="J58" s="55">
        <v>0</v>
      </c>
      <c r="K58" s="54">
        <v>0</v>
      </c>
      <c r="L58" s="56">
        <v>1</v>
      </c>
      <c r="M58" s="54">
        <v>12.5</v>
      </c>
      <c r="N58" s="55">
        <v>0</v>
      </c>
      <c r="O58" s="54">
        <v>0</v>
      </c>
      <c r="P58" s="55">
        <v>3</v>
      </c>
      <c r="Q58" s="54">
        <v>37.5</v>
      </c>
      <c r="R58" s="55">
        <v>0</v>
      </c>
      <c r="S58" s="54">
        <v>0</v>
      </c>
      <c r="T58" s="73">
        <v>2</v>
      </c>
      <c r="U58" s="52">
        <v>25</v>
      </c>
      <c r="V58" s="51">
        <v>0</v>
      </c>
      <c r="W58" s="52">
        <v>0</v>
      </c>
      <c r="X58" s="27">
        <v>365</v>
      </c>
      <c r="Y58" s="28">
        <v>100</v>
      </c>
      <c r="Z58" s="85"/>
    </row>
    <row r="59" spans="1:26" s="24" customFormat="1" ht="15" customHeight="1" x14ac:dyDescent="0.2">
      <c r="A59" s="22"/>
      <c r="B59" s="62"/>
      <c r="C59" s="43"/>
      <c r="D59" s="44"/>
      <c r="E59" s="46"/>
      <c r="F59" s="44"/>
      <c r="G59" s="46"/>
      <c r="H59" s="43"/>
      <c r="I59" s="46"/>
      <c r="J59" s="44"/>
      <c r="K59" s="46"/>
      <c r="L59" s="43"/>
      <c r="M59" s="46"/>
      <c r="N59" s="44"/>
      <c r="O59" s="46"/>
      <c r="P59" s="44"/>
      <c r="Q59" s="46"/>
      <c r="R59" s="44"/>
      <c r="S59" s="46"/>
      <c r="T59" s="43"/>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80</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79</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78</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students with disabilities who received ", LOWER(A7), ", ",D69," (",TEXT(E7,"0.0"),"%) were served solely under Section 504 and ", F69," (",TEXT(G7,"0.0"),"%) were served under IDEA.")</f>
        <v>NOTE: Table reads (for US Totals):  Of all 14,237 public school students with disabilities who received school-related arrests, 1,087 (7.6%) were served solely under Section 504 and 13,150 (92.4%)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7" s="24" customFormat="1" ht="15" customHeight="1" x14ac:dyDescent="0.2">
      <c r="A65" s="22"/>
      <c r="B65" s="32" t="str">
        <f>CONCATENATE("            Table reads (for US Race/Ethnicity):  Of all ",TEXT(F7,"#,##0")," public school students with disabilities served under IDEA who received ",LOWER(A7), ", ",TEXT(H7,"#,##0")," (",TEXT(I7,"0.0"),"%) were American Indian or Alaska Native.")</f>
        <v xml:space="preserve">            Table reads (for US Race/Ethnicity):  Of all 13,150 public school students with disabilities served under IDEA who received school-related arrests, 195 (1.5%) were American Indian or Alaska Native.</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7" s="24" customFormat="1" ht="15" customHeight="1" x14ac:dyDescent="0.2">
      <c r="A66" s="22"/>
      <c r="B66" s="113" t="s">
        <v>76</v>
      </c>
      <c r="C66" s="113"/>
      <c r="D66" s="113"/>
      <c r="E66" s="113"/>
      <c r="F66" s="113"/>
      <c r="G66" s="113"/>
      <c r="H66" s="113"/>
      <c r="I66" s="113"/>
      <c r="J66" s="113"/>
      <c r="K66" s="113"/>
      <c r="L66" s="113"/>
      <c r="M66" s="113"/>
      <c r="N66" s="113"/>
      <c r="O66" s="113"/>
      <c r="P66" s="113"/>
      <c r="Q66" s="113"/>
      <c r="R66" s="113"/>
      <c r="S66" s="113"/>
      <c r="T66" s="113"/>
      <c r="U66" s="113"/>
      <c r="V66" s="113"/>
      <c r="W66" s="113"/>
      <c r="X66" s="30"/>
      <c r="Y66" s="30"/>
      <c r="Z66" s="30"/>
    </row>
    <row r="67" spans="1:27" s="35" customFormat="1" ht="14.1" customHeight="1" x14ac:dyDescent="0.2">
      <c r="A67" s="38"/>
      <c r="B67" s="113" t="s">
        <v>77</v>
      </c>
      <c r="C67" s="113"/>
      <c r="D67" s="113"/>
      <c r="E67" s="113"/>
      <c r="F67" s="113"/>
      <c r="G67" s="113"/>
      <c r="H67" s="113"/>
      <c r="I67" s="113"/>
      <c r="J67" s="113"/>
      <c r="K67" s="113"/>
      <c r="L67" s="113"/>
      <c r="M67" s="113"/>
      <c r="N67" s="113"/>
      <c r="O67" s="113"/>
      <c r="P67" s="113"/>
      <c r="Q67" s="113"/>
      <c r="R67" s="113"/>
      <c r="S67" s="113"/>
      <c r="T67" s="113"/>
      <c r="U67" s="113"/>
      <c r="V67" s="113"/>
      <c r="W67" s="113"/>
      <c r="X67" s="34"/>
      <c r="Y67" s="33"/>
      <c r="Z67" s="33"/>
    </row>
    <row r="69" spans="1:27" ht="15" customHeight="1" x14ac:dyDescent="0.2">
      <c r="B69" s="58"/>
      <c r="C69" s="59" t="str">
        <f>IF(ISTEXT(C7),LEFT(C7,3),TEXT(C7,"#,##0"))</f>
        <v>14,237</v>
      </c>
      <c r="D69" s="59" t="str">
        <f>IF(ISTEXT(D7),LEFT(D7,3),TEXT(D7,"#,##0"))</f>
        <v>1,087</v>
      </c>
      <c r="E69" s="59"/>
      <c r="F69" s="59" t="str">
        <f>IF(ISTEXT(F7),LEFT(F7,3),TEXT(F7,"#,##0"))</f>
        <v>13,150</v>
      </c>
      <c r="G69" s="59"/>
      <c r="H69" s="59" t="str">
        <f>IF(ISTEXT(H7),LEFT(H7,3),TEXT(H7,"#,##0"))</f>
        <v>195</v>
      </c>
      <c r="I69" s="5"/>
      <c r="J69" s="5"/>
      <c r="K69" s="5"/>
      <c r="L69" s="5"/>
      <c r="M69" s="5"/>
      <c r="N69" s="5"/>
      <c r="O69" s="5"/>
      <c r="P69" s="5"/>
      <c r="Q69" s="5"/>
      <c r="R69" s="5"/>
      <c r="S69" s="5"/>
      <c r="T69" s="5"/>
      <c r="U69" s="5"/>
      <c r="V69" s="60"/>
      <c r="W69" s="61"/>
    </row>
    <row r="70" spans="1:27"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61"/>
    </row>
  </sheetData>
  <mergeCells count="18">
    <mergeCell ref="Y4:Z5"/>
    <mergeCell ref="B66:W66"/>
    <mergeCell ref="B2:W2"/>
    <mergeCell ref="B4:B5"/>
    <mergeCell ref="C4:C5"/>
    <mergeCell ref="D4:E5"/>
    <mergeCell ref="F4:G5"/>
    <mergeCell ref="H4:U4"/>
    <mergeCell ref="H5:I5"/>
    <mergeCell ref="J5:K5"/>
    <mergeCell ref="L5:M5"/>
    <mergeCell ref="N5:O5"/>
    <mergeCell ref="B67:W67"/>
    <mergeCell ref="X4:X5"/>
    <mergeCell ref="P5:Q5"/>
    <mergeCell ref="R5:S5"/>
    <mergeCell ref="T5:U5"/>
    <mergeCell ref="V4:W5"/>
  </mergeCells>
  <printOptions horizontalCentered="1"/>
  <pageMargins left="0.25" right="0.25" top="0.75" bottom="0.75" header="0.3" footer="0.3"/>
  <pageSetup scale="47"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zoomScale="80" zoomScaleNormal="80" workbookViewId="0"/>
  </sheetViews>
  <sheetFormatPr defaultColWidth="10.140625" defaultRowHeight="14.25" x14ac:dyDescent="0.2"/>
  <cols>
    <col min="1" max="1" width="3.140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0.85546875" style="6" customWidth="1"/>
    <col min="27" max="27" width="8.85546875" style="38" customWidth="1"/>
    <col min="28"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male students with disabilities receiving ",LOWER(A7), " by disability status, race/ethnicity, and English proficiency, by state: School Year 2015-16")</f>
        <v>Number and percentage of public school male students with disabilities receiving school-related arrests by disability status,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83</v>
      </c>
      <c r="D4" s="97" t="s">
        <v>3</v>
      </c>
      <c r="E4" s="98"/>
      <c r="F4" s="97" t="s">
        <v>2</v>
      </c>
      <c r="G4" s="98"/>
      <c r="H4" s="101" t="s">
        <v>82</v>
      </c>
      <c r="I4" s="102"/>
      <c r="J4" s="102"/>
      <c r="K4" s="102"/>
      <c r="L4" s="102"/>
      <c r="M4" s="102"/>
      <c r="N4" s="102"/>
      <c r="O4" s="102"/>
      <c r="P4" s="102"/>
      <c r="Q4" s="102"/>
      <c r="R4" s="102"/>
      <c r="S4" s="102"/>
      <c r="T4" s="102"/>
      <c r="U4" s="103"/>
      <c r="V4" s="97" t="s">
        <v>81</v>
      </c>
      <c r="W4" s="98"/>
      <c r="X4" s="104" t="s">
        <v>5</v>
      </c>
      <c r="Y4" s="111" t="s">
        <v>6</v>
      </c>
      <c r="Z4" s="112"/>
    </row>
    <row r="5" spans="1:26" s="12" customFormat="1" ht="24.95" customHeight="1" x14ac:dyDescent="0.2">
      <c r="A5" s="11"/>
      <c r="B5" s="94"/>
      <c r="C5" s="96"/>
      <c r="D5" s="99"/>
      <c r="E5" s="100"/>
      <c r="F5" s="99"/>
      <c r="G5" s="100"/>
      <c r="H5" s="106" t="s">
        <v>7</v>
      </c>
      <c r="I5" s="107"/>
      <c r="J5" s="108" t="s">
        <v>8</v>
      </c>
      <c r="K5" s="107"/>
      <c r="L5" s="109" t="s">
        <v>9</v>
      </c>
      <c r="M5" s="107"/>
      <c r="N5" s="109" t="s">
        <v>10</v>
      </c>
      <c r="O5" s="107"/>
      <c r="P5" s="109" t="s">
        <v>11</v>
      </c>
      <c r="Q5" s="107"/>
      <c r="R5" s="109" t="s">
        <v>12</v>
      </c>
      <c r="S5" s="107"/>
      <c r="T5" s="109" t="s">
        <v>13</v>
      </c>
      <c r="U5" s="110"/>
      <c r="V5" s="99"/>
      <c r="W5" s="100"/>
      <c r="X5" s="105"/>
      <c r="Y5" s="90"/>
      <c r="Z5" s="91"/>
    </row>
    <row r="6" spans="1:26"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c r="Z6" s="84"/>
    </row>
    <row r="7" spans="1:26" s="24" customFormat="1" ht="15" customHeight="1" x14ac:dyDescent="0.2">
      <c r="A7" s="22" t="s">
        <v>17</v>
      </c>
      <c r="B7" s="76" t="s">
        <v>18</v>
      </c>
      <c r="C7" s="77">
        <v>11032</v>
      </c>
      <c r="D7" s="69">
        <v>815</v>
      </c>
      <c r="E7" s="68">
        <v>7.3875999999999999</v>
      </c>
      <c r="F7" s="69">
        <v>10217</v>
      </c>
      <c r="G7" s="81">
        <v>92.611999999999995</v>
      </c>
      <c r="H7" s="63">
        <v>140</v>
      </c>
      <c r="I7" s="64">
        <v>1.3703000000000001</v>
      </c>
      <c r="J7" s="65">
        <v>45</v>
      </c>
      <c r="K7" s="64">
        <v>0.44040000000000001</v>
      </c>
      <c r="L7" s="65">
        <v>2193</v>
      </c>
      <c r="M7" s="64">
        <v>21.464200000000002</v>
      </c>
      <c r="N7" s="65">
        <v>3789</v>
      </c>
      <c r="O7" s="64">
        <v>37.085299999999997</v>
      </c>
      <c r="P7" s="65">
        <v>3595</v>
      </c>
      <c r="Q7" s="64">
        <v>35.186</v>
      </c>
      <c r="R7" s="66">
        <v>79</v>
      </c>
      <c r="S7" s="64">
        <v>0.7732</v>
      </c>
      <c r="T7" s="67">
        <v>376</v>
      </c>
      <c r="U7" s="68">
        <v>3.6800999999999999</v>
      </c>
      <c r="V7" s="69">
        <v>658</v>
      </c>
      <c r="W7" s="68">
        <v>5.9645000000000001</v>
      </c>
      <c r="X7" s="74">
        <v>96360</v>
      </c>
      <c r="Y7" s="75">
        <v>98.07</v>
      </c>
      <c r="Z7" s="82"/>
    </row>
    <row r="8" spans="1:26" s="24" customFormat="1" ht="15" customHeight="1" x14ac:dyDescent="0.2">
      <c r="A8" s="22" t="s">
        <v>19</v>
      </c>
      <c r="B8" s="62" t="s">
        <v>20</v>
      </c>
      <c r="C8" s="39">
        <v>169</v>
      </c>
      <c r="D8" s="40">
        <v>9</v>
      </c>
      <c r="E8" s="41">
        <v>5.3254000000000001</v>
      </c>
      <c r="F8" s="47">
        <v>160</v>
      </c>
      <c r="G8" s="46">
        <v>94.674999999999997</v>
      </c>
      <c r="H8" s="40">
        <v>0</v>
      </c>
      <c r="I8" s="42">
        <v>0</v>
      </c>
      <c r="J8" s="44">
        <v>0</v>
      </c>
      <c r="K8" s="42">
        <v>0</v>
      </c>
      <c r="L8" s="43">
        <v>3</v>
      </c>
      <c r="M8" s="42">
        <v>1.875</v>
      </c>
      <c r="N8" s="44">
        <v>116</v>
      </c>
      <c r="O8" s="42">
        <v>72.5</v>
      </c>
      <c r="P8" s="44">
        <v>35</v>
      </c>
      <c r="Q8" s="42">
        <v>21.875</v>
      </c>
      <c r="R8" s="44">
        <v>0</v>
      </c>
      <c r="S8" s="42">
        <v>0</v>
      </c>
      <c r="T8" s="48">
        <v>6</v>
      </c>
      <c r="U8" s="41">
        <v>3.75</v>
      </c>
      <c r="V8" s="40">
        <v>6</v>
      </c>
      <c r="W8" s="41">
        <v>3.5503</v>
      </c>
      <c r="X8" s="25">
        <v>1400</v>
      </c>
      <c r="Y8" s="26">
        <v>100</v>
      </c>
      <c r="Z8" s="83"/>
    </row>
    <row r="9" spans="1:26" s="24" customFormat="1" ht="15" customHeight="1" x14ac:dyDescent="0.2">
      <c r="A9" s="22" t="s">
        <v>19</v>
      </c>
      <c r="B9" s="78" t="s">
        <v>21</v>
      </c>
      <c r="C9" s="77">
        <v>0</v>
      </c>
      <c r="D9" s="71">
        <v>0</v>
      </c>
      <c r="E9" s="68">
        <v>0</v>
      </c>
      <c r="F9" s="71">
        <v>0</v>
      </c>
      <c r="G9" s="81">
        <v>0</v>
      </c>
      <c r="H9" s="63">
        <v>0</v>
      </c>
      <c r="I9" s="64">
        <v>0</v>
      </c>
      <c r="J9" s="65">
        <v>0</v>
      </c>
      <c r="K9" s="64">
        <v>0</v>
      </c>
      <c r="L9" s="65">
        <v>0</v>
      </c>
      <c r="M9" s="64">
        <v>0</v>
      </c>
      <c r="N9" s="66">
        <v>0</v>
      </c>
      <c r="O9" s="64">
        <v>0</v>
      </c>
      <c r="P9" s="66">
        <v>0</v>
      </c>
      <c r="Q9" s="64">
        <v>0</v>
      </c>
      <c r="R9" s="65">
        <v>0</v>
      </c>
      <c r="S9" s="64">
        <v>0</v>
      </c>
      <c r="T9" s="70">
        <v>0</v>
      </c>
      <c r="U9" s="68">
        <v>0</v>
      </c>
      <c r="V9" s="71">
        <v>0</v>
      </c>
      <c r="W9" s="68">
        <v>0</v>
      </c>
      <c r="X9" s="74">
        <v>503</v>
      </c>
      <c r="Y9" s="75">
        <v>100</v>
      </c>
      <c r="Z9" s="82"/>
    </row>
    <row r="10" spans="1:26" s="24" customFormat="1" ht="15" customHeight="1" x14ac:dyDescent="0.2">
      <c r="A10" s="22" t="s">
        <v>19</v>
      </c>
      <c r="B10" s="62" t="s">
        <v>22</v>
      </c>
      <c r="C10" s="39">
        <v>238</v>
      </c>
      <c r="D10" s="47">
        <v>15</v>
      </c>
      <c r="E10" s="41">
        <v>6.3025000000000002</v>
      </c>
      <c r="F10" s="47">
        <v>223</v>
      </c>
      <c r="G10" s="46">
        <v>93.697000000000003</v>
      </c>
      <c r="H10" s="47">
        <v>22</v>
      </c>
      <c r="I10" s="42">
        <v>9.8655000000000008</v>
      </c>
      <c r="J10" s="44">
        <v>0</v>
      </c>
      <c r="K10" s="42">
        <v>0</v>
      </c>
      <c r="L10" s="43">
        <v>101</v>
      </c>
      <c r="M10" s="42">
        <v>45.291499999999999</v>
      </c>
      <c r="N10" s="44">
        <v>26</v>
      </c>
      <c r="O10" s="42">
        <v>11.6592</v>
      </c>
      <c r="P10" s="43">
        <v>70</v>
      </c>
      <c r="Q10" s="42">
        <v>31.39</v>
      </c>
      <c r="R10" s="43">
        <v>0</v>
      </c>
      <c r="S10" s="42">
        <v>0</v>
      </c>
      <c r="T10" s="45">
        <v>4</v>
      </c>
      <c r="U10" s="41">
        <v>1.7937000000000001</v>
      </c>
      <c r="V10" s="47">
        <v>4</v>
      </c>
      <c r="W10" s="41">
        <v>1.6807000000000001</v>
      </c>
      <c r="X10" s="25">
        <v>1977</v>
      </c>
      <c r="Y10" s="26">
        <v>100</v>
      </c>
      <c r="Z10" s="83"/>
    </row>
    <row r="11" spans="1:26" s="24" customFormat="1" ht="15" customHeight="1" x14ac:dyDescent="0.2">
      <c r="A11" s="22" t="s">
        <v>19</v>
      </c>
      <c r="B11" s="78" t="s">
        <v>23</v>
      </c>
      <c r="C11" s="77">
        <v>106</v>
      </c>
      <c r="D11" s="71">
        <v>10</v>
      </c>
      <c r="E11" s="68">
        <v>9.4339999999999993</v>
      </c>
      <c r="F11" s="63">
        <v>96</v>
      </c>
      <c r="G11" s="81">
        <v>90.566000000000003</v>
      </c>
      <c r="H11" s="63">
        <v>0</v>
      </c>
      <c r="I11" s="64">
        <v>0</v>
      </c>
      <c r="J11" s="66">
        <v>0</v>
      </c>
      <c r="K11" s="64">
        <v>0</v>
      </c>
      <c r="L11" s="65">
        <v>20</v>
      </c>
      <c r="M11" s="64">
        <v>20.833300000000001</v>
      </c>
      <c r="N11" s="65">
        <v>32</v>
      </c>
      <c r="O11" s="64">
        <v>33.333300000000001</v>
      </c>
      <c r="P11" s="65">
        <v>44</v>
      </c>
      <c r="Q11" s="64">
        <v>45.832999999999998</v>
      </c>
      <c r="R11" s="65">
        <v>0</v>
      </c>
      <c r="S11" s="64">
        <v>0</v>
      </c>
      <c r="T11" s="70">
        <v>0</v>
      </c>
      <c r="U11" s="68">
        <v>0</v>
      </c>
      <c r="V11" s="71">
        <v>17</v>
      </c>
      <c r="W11" s="68">
        <v>16.037700000000001</v>
      </c>
      <c r="X11" s="74">
        <v>1092</v>
      </c>
      <c r="Y11" s="75">
        <v>100</v>
      </c>
      <c r="Z11" s="82"/>
    </row>
    <row r="12" spans="1:26" s="24" customFormat="1" ht="15" customHeight="1" x14ac:dyDescent="0.2">
      <c r="A12" s="22" t="s">
        <v>19</v>
      </c>
      <c r="B12" s="62" t="s">
        <v>24</v>
      </c>
      <c r="C12" s="39">
        <v>495</v>
      </c>
      <c r="D12" s="47">
        <v>31</v>
      </c>
      <c r="E12" s="41">
        <v>6.2625999999999999</v>
      </c>
      <c r="F12" s="40">
        <v>464</v>
      </c>
      <c r="G12" s="46">
        <v>93.736999999999995</v>
      </c>
      <c r="H12" s="40">
        <v>3</v>
      </c>
      <c r="I12" s="42">
        <v>0.64659999999999995</v>
      </c>
      <c r="J12" s="43">
        <v>14</v>
      </c>
      <c r="K12" s="42">
        <v>3.0171999999999999</v>
      </c>
      <c r="L12" s="44">
        <v>230</v>
      </c>
      <c r="M12" s="42">
        <v>49.569000000000003</v>
      </c>
      <c r="N12" s="44">
        <v>104</v>
      </c>
      <c r="O12" s="42">
        <v>22.413799999999998</v>
      </c>
      <c r="P12" s="44">
        <v>97</v>
      </c>
      <c r="Q12" s="42">
        <v>20.905000000000001</v>
      </c>
      <c r="R12" s="43">
        <v>1</v>
      </c>
      <c r="S12" s="42">
        <v>0.2155</v>
      </c>
      <c r="T12" s="48">
        <v>15</v>
      </c>
      <c r="U12" s="41">
        <v>3.2328000000000001</v>
      </c>
      <c r="V12" s="47">
        <v>118</v>
      </c>
      <c r="W12" s="41">
        <v>23.8384</v>
      </c>
      <c r="X12" s="25">
        <v>10138</v>
      </c>
      <c r="Y12" s="26">
        <v>100</v>
      </c>
      <c r="Z12" s="83"/>
    </row>
    <row r="13" spans="1:26" s="24" customFormat="1" ht="15" customHeight="1" x14ac:dyDescent="0.2">
      <c r="A13" s="22" t="s">
        <v>19</v>
      </c>
      <c r="B13" s="78" t="s">
        <v>25</v>
      </c>
      <c r="C13" s="77">
        <v>31</v>
      </c>
      <c r="D13" s="63">
        <v>0</v>
      </c>
      <c r="E13" s="68">
        <v>0</v>
      </c>
      <c r="F13" s="71">
        <v>31</v>
      </c>
      <c r="G13" s="81">
        <v>100</v>
      </c>
      <c r="H13" s="63">
        <v>0</v>
      </c>
      <c r="I13" s="64">
        <v>0</v>
      </c>
      <c r="J13" s="66">
        <v>0</v>
      </c>
      <c r="K13" s="64">
        <v>0</v>
      </c>
      <c r="L13" s="65">
        <v>9</v>
      </c>
      <c r="M13" s="64">
        <v>29.032299999999999</v>
      </c>
      <c r="N13" s="66">
        <v>5</v>
      </c>
      <c r="O13" s="64">
        <v>16.129000000000001</v>
      </c>
      <c r="P13" s="65">
        <v>15</v>
      </c>
      <c r="Q13" s="64">
        <v>48.387</v>
      </c>
      <c r="R13" s="65">
        <v>0</v>
      </c>
      <c r="S13" s="64">
        <v>0</v>
      </c>
      <c r="T13" s="67">
        <v>2</v>
      </c>
      <c r="U13" s="68">
        <v>6.4516</v>
      </c>
      <c r="V13" s="63">
        <v>9</v>
      </c>
      <c r="W13" s="68">
        <v>29.032299999999999</v>
      </c>
      <c r="X13" s="74">
        <v>1868</v>
      </c>
      <c r="Y13" s="75">
        <v>91.488</v>
      </c>
      <c r="Z13" s="82"/>
    </row>
    <row r="14" spans="1:26" s="24" customFormat="1" ht="15" customHeight="1" x14ac:dyDescent="0.2">
      <c r="A14" s="22" t="s">
        <v>19</v>
      </c>
      <c r="B14" s="62" t="s">
        <v>26</v>
      </c>
      <c r="C14" s="49">
        <v>409</v>
      </c>
      <c r="D14" s="47">
        <v>38</v>
      </c>
      <c r="E14" s="41">
        <v>9.2910000000000004</v>
      </c>
      <c r="F14" s="40">
        <v>371</v>
      </c>
      <c r="G14" s="46">
        <v>90.709000000000003</v>
      </c>
      <c r="H14" s="40">
        <v>0</v>
      </c>
      <c r="I14" s="42">
        <v>0</v>
      </c>
      <c r="J14" s="44">
        <v>3</v>
      </c>
      <c r="K14" s="42">
        <v>0.80859999999999999</v>
      </c>
      <c r="L14" s="43">
        <v>156</v>
      </c>
      <c r="M14" s="42">
        <v>42.048499999999997</v>
      </c>
      <c r="N14" s="43">
        <v>108</v>
      </c>
      <c r="O14" s="42">
        <v>29.110499999999998</v>
      </c>
      <c r="P14" s="43">
        <v>94</v>
      </c>
      <c r="Q14" s="42">
        <v>25.337</v>
      </c>
      <c r="R14" s="44">
        <v>0</v>
      </c>
      <c r="S14" s="42">
        <v>0</v>
      </c>
      <c r="T14" s="45">
        <v>10</v>
      </c>
      <c r="U14" s="41">
        <v>2.6953999999999998</v>
      </c>
      <c r="V14" s="47">
        <v>39</v>
      </c>
      <c r="W14" s="41">
        <v>9.5355000000000008</v>
      </c>
      <c r="X14" s="25">
        <v>1238</v>
      </c>
      <c r="Y14" s="26">
        <v>100</v>
      </c>
      <c r="Z14" s="83"/>
    </row>
    <row r="15" spans="1:26" s="24" customFormat="1" ht="15" customHeight="1" x14ac:dyDescent="0.2">
      <c r="A15" s="22" t="s">
        <v>19</v>
      </c>
      <c r="B15" s="78" t="s">
        <v>27</v>
      </c>
      <c r="C15" s="79">
        <v>86</v>
      </c>
      <c r="D15" s="71">
        <v>1</v>
      </c>
      <c r="E15" s="68">
        <v>1.1628000000000001</v>
      </c>
      <c r="F15" s="63">
        <v>85</v>
      </c>
      <c r="G15" s="81">
        <v>98.837000000000003</v>
      </c>
      <c r="H15" s="63">
        <v>0</v>
      </c>
      <c r="I15" s="64">
        <v>0</v>
      </c>
      <c r="J15" s="65">
        <v>0</v>
      </c>
      <c r="K15" s="64">
        <v>0</v>
      </c>
      <c r="L15" s="65">
        <v>7</v>
      </c>
      <c r="M15" s="64">
        <v>8.2353000000000005</v>
      </c>
      <c r="N15" s="66">
        <v>48</v>
      </c>
      <c r="O15" s="64">
        <v>56.470599999999997</v>
      </c>
      <c r="P15" s="65">
        <v>30</v>
      </c>
      <c r="Q15" s="64">
        <v>35.293999999999997</v>
      </c>
      <c r="R15" s="66">
        <v>0</v>
      </c>
      <c r="S15" s="64">
        <v>0</v>
      </c>
      <c r="T15" s="67">
        <v>0</v>
      </c>
      <c r="U15" s="68">
        <v>0</v>
      </c>
      <c r="V15" s="71">
        <v>0</v>
      </c>
      <c r="W15" s="68">
        <v>0</v>
      </c>
      <c r="X15" s="74">
        <v>235</v>
      </c>
      <c r="Y15" s="75">
        <v>100</v>
      </c>
      <c r="Z15" s="82"/>
    </row>
    <row r="16" spans="1:26" s="24" customFormat="1" ht="15" customHeight="1" x14ac:dyDescent="0.2">
      <c r="A16" s="22" t="s">
        <v>19</v>
      </c>
      <c r="B16" s="62" t="s">
        <v>28</v>
      </c>
      <c r="C16" s="49">
        <v>29</v>
      </c>
      <c r="D16" s="40">
        <v>0</v>
      </c>
      <c r="E16" s="41">
        <v>0</v>
      </c>
      <c r="F16" s="40">
        <v>29</v>
      </c>
      <c r="G16" s="46">
        <v>100</v>
      </c>
      <c r="H16" s="47">
        <v>0</v>
      </c>
      <c r="I16" s="42">
        <v>0</v>
      </c>
      <c r="J16" s="43">
        <v>0</v>
      </c>
      <c r="K16" s="42">
        <v>0</v>
      </c>
      <c r="L16" s="44">
        <v>1</v>
      </c>
      <c r="M16" s="42">
        <v>3.4483000000000001</v>
      </c>
      <c r="N16" s="43">
        <v>28</v>
      </c>
      <c r="O16" s="42">
        <v>96.551699999999997</v>
      </c>
      <c r="P16" s="44">
        <v>0</v>
      </c>
      <c r="Q16" s="42">
        <v>0</v>
      </c>
      <c r="R16" s="43">
        <v>0</v>
      </c>
      <c r="S16" s="42">
        <v>0</v>
      </c>
      <c r="T16" s="45">
        <v>0</v>
      </c>
      <c r="U16" s="41">
        <v>0</v>
      </c>
      <c r="V16" s="40">
        <v>0</v>
      </c>
      <c r="W16" s="41">
        <v>0</v>
      </c>
      <c r="X16" s="25">
        <v>221</v>
      </c>
      <c r="Y16" s="26">
        <v>100</v>
      </c>
      <c r="Z16" s="83"/>
    </row>
    <row r="17" spans="1:26" s="24" customFormat="1" ht="15" customHeight="1" x14ac:dyDescent="0.2">
      <c r="A17" s="22" t="s">
        <v>19</v>
      </c>
      <c r="B17" s="78" t="s">
        <v>29</v>
      </c>
      <c r="C17" s="77">
        <v>376</v>
      </c>
      <c r="D17" s="63">
        <v>50</v>
      </c>
      <c r="E17" s="68">
        <v>13.2979</v>
      </c>
      <c r="F17" s="63">
        <v>326</v>
      </c>
      <c r="G17" s="81">
        <v>86.701999999999998</v>
      </c>
      <c r="H17" s="63">
        <v>1</v>
      </c>
      <c r="I17" s="64">
        <v>0.30669999999999997</v>
      </c>
      <c r="J17" s="66">
        <v>0</v>
      </c>
      <c r="K17" s="64">
        <v>0</v>
      </c>
      <c r="L17" s="65">
        <v>80</v>
      </c>
      <c r="M17" s="64">
        <v>24.539899999999999</v>
      </c>
      <c r="N17" s="66">
        <v>149</v>
      </c>
      <c r="O17" s="64">
        <v>45.705500000000001</v>
      </c>
      <c r="P17" s="66">
        <v>86</v>
      </c>
      <c r="Q17" s="64">
        <v>26.38</v>
      </c>
      <c r="R17" s="66">
        <v>1</v>
      </c>
      <c r="S17" s="64">
        <v>0.30669999999999997</v>
      </c>
      <c r="T17" s="70">
        <v>9</v>
      </c>
      <c r="U17" s="68">
        <v>2.7606999999999999</v>
      </c>
      <c r="V17" s="63">
        <v>7</v>
      </c>
      <c r="W17" s="68">
        <v>1.8616999999999999</v>
      </c>
      <c r="X17" s="74">
        <v>3952</v>
      </c>
      <c r="Y17" s="75">
        <v>100</v>
      </c>
      <c r="Z17" s="82"/>
    </row>
    <row r="18" spans="1:26" s="24" customFormat="1" ht="15" customHeight="1" x14ac:dyDescent="0.2">
      <c r="A18" s="22" t="s">
        <v>19</v>
      </c>
      <c r="B18" s="62" t="s">
        <v>30</v>
      </c>
      <c r="C18" s="39">
        <v>653</v>
      </c>
      <c r="D18" s="47">
        <v>75</v>
      </c>
      <c r="E18" s="41">
        <v>11.4855</v>
      </c>
      <c r="F18" s="40">
        <v>578</v>
      </c>
      <c r="G18" s="46">
        <v>88.515000000000001</v>
      </c>
      <c r="H18" s="47">
        <v>0</v>
      </c>
      <c r="I18" s="42">
        <v>0</v>
      </c>
      <c r="J18" s="44">
        <v>2</v>
      </c>
      <c r="K18" s="42">
        <v>0.34599999999999997</v>
      </c>
      <c r="L18" s="44">
        <v>55</v>
      </c>
      <c r="M18" s="42">
        <v>9.5155999999999992</v>
      </c>
      <c r="N18" s="44">
        <v>359</v>
      </c>
      <c r="O18" s="42">
        <v>62.110700000000001</v>
      </c>
      <c r="P18" s="44">
        <v>148</v>
      </c>
      <c r="Q18" s="42">
        <v>25.606000000000002</v>
      </c>
      <c r="R18" s="44">
        <v>1</v>
      </c>
      <c r="S18" s="42">
        <v>0.17299999999999999</v>
      </c>
      <c r="T18" s="45">
        <v>13</v>
      </c>
      <c r="U18" s="41">
        <v>2.2490999999999999</v>
      </c>
      <c r="V18" s="47">
        <v>19</v>
      </c>
      <c r="W18" s="41">
        <v>2.9096000000000002</v>
      </c>
      <c r="X18" s="25">
        <v>2407</v>
      </c>
      <c r="Y18" s="26">
        <v>100</v>
      </c>
      <c r="Z18" s="83"/>
    </row>
    <row r="19" spans="1:26" s="24" customFormat="1" ht="15" customHeight="1" x14ac:dyDescent="0.2">
      <c r="A19" s="22" t="s">
        <v>19</v>
      </c>
      <c r="B19" s="78" t="s">
        <v>31</v>
      </c>
      <c r="C19" s="77">
        <v>132</v>
      </c>
      <c r="D19" s="63">
        <v>23</v>
      </c>
      <c r="E19" s="68">
        <v>17.424199999999999</v>
      </c>
      <c r="F19" s="63">
        <v>109</v>
      </c>
      <c r="G19" s="81">
        <v>82.575999999999993</v>
      </c>
      <c r="H19" s="63">
        <v>0</v>
      </c>
      <c r="I19" s="64">
        <v>0</v>
      </c>
      <c r="J19" s="65">
        <v>11</v>
      </c>
      <c r="K19" s="64">
        <v>10.091699999999999</v>
      </c>
      <c r="L19" s="65">
        <v>10</v>
      </c>
      <c r="M19" s="64">
        <v>9.1743000000000006</v>
      </c>
      <c r="N19" s="65">
        <v>0</v>
      </c>
      <c r="O19" s="64">
        <v>0</v>
      </c>
      <c r="P19" s="65">
        <v>10</v>
      </c>
      <c r="Q19" s="64">
        <v>9.1739999999999995</v>
      </c>
      <c r="R19" s="65">
        <v>69</v>
      </c>
      <c r="S19" s="64">
        <v>63.302799999999998</v>
      </c>
      <c r="T19" s="67">
        <v>9</v>
      </c>
      <c r="U19" s="68">
        <v>8.2568999999999999</v>
      </c>
      <c r="V19" s="63">
        <v>15</v>
      </c>
      <c r="W19" s="68">
        <v>11.3636</v>
      </c>
      <c r="X19" s="74">
        <v>290</v>
      </c>
      <c r="Y19" s="75">
        <v>100</v>
      </c>
      <c r="Z19" s="82"/>
    </row>
    <row r="20" spans="1:26" s="24" customFormat="1" ht="15" customHeight="1" x14ac:dyDescent="0.2">
      <c r="A20" s="22" t="s">
        <v>19</v>
      </c>
      <c r="B20" s="62" t="s">
        <v>32</v>
      </c>
      <c r="C20" s="49">
        <v>20</v>
      </c>
      <c r="D20" s="47">
        <v>3</v>
      </c>
      <c r="E20" s="41">
        <v>15</v>
      </c>
      <c r="F20" s="40">
        <v>17</v>
      </c>
      <c r="G20" s="46">
        <v>85</v>
      </c>
      <c r="H20" s="47">
        <v>0</v>
      </c>
      <c r="I20" s="42">
        <v>0</v>
      </c>
      <c r="J20" s="43">
        <v>0</v>
      </c>
      <c r="K20" s="42">
        <v>0</v>
      </c>
      <c r="L20" s="44">
        <v>3</v>
      </c>
      <c r="M20" s="42">
        <v>17.647099999999998</v>
      </c>
      <c r="N20" s="43">
        <v>1</v>
      </c>
      <c r="O20" s="42">
        <v>5.8823999999999996</v>
      </c>
      <c r="P20" s="43">
        <v>13</v>
      </c>
      <c r="Q20" s="42">
        <v>76.471000000000004</v>
      </c>
      <c r="R20" s="43">
        <v>0</v>
      </c>
      <c r="S20" s="42">
        <v>0</v>
      </c>
      <c r="T20" s="45">
        <v>0</v>
      </c>
      <c r="U20" s="41">
        <v>0</v>
      </c>
      <c r="V20" s="47">
        <v>1</v>
      </c>
      <c r="W20" s="41">
        <v>5</v>
      </c>
      <c r="X20" s="25">
        <v>720</v>
      </c>
      <c r="Y20" s="26">
        <v>100</v>
      </c>
      <c r="Z20" s="83"/>
    </row>
    <row r="21" spans="1:26" s="24" customFormat="1" ht="15" customHeight="1" x14ac:dyDescent="0.2">
      <c r="A21" s="22" t="s">
        <v>19</v>
      </c>
      <c r="B21" s="78" t="s">
        <v>33</v>
      </c>
      <c r="C21" s="77">
        <v>763</v>
      </c>
      <c r="D21" s="63">
        <v>59</v>
      </c>
      <c r="E21" s="68">
        <v>7.7325999999999997</v>
      </c>
      <c r="F21" s="71">
        <v>704</v>
      </c>
      <c r="G21" s="81">
        <v>92.266999999999996</v>
      </c>
      <c r="H21" s="71">
        <v>1</v>
      </c>
      <c r="I21" s="64">
        <v>0.14199999999999999</v>
      </c>
      <c r="J21" s="65">
        <v>1</v>
      </c>
      <c r="K21" s="64">
        <v>0.14199999999999999</v>
      </c>
      <c r="L21" s="66">
        <v>140</v>
      </c>
      <c r="M21" s="64">
        <v>19.886399999999998</v>
      </c>
      <c r="N21" s="65">
        <v>289</v>
      </c>
      <c r="O21" s="64">
        <v>41.051099999999998</v>
      </c>
      <c r="P21" s="65">
        <v>243</v>
      </c>
      <c r="Q21" s="64">
        <v>34.517000000000003</v>
      </c>
      <c r="R21" s="65">
        <v>0</v>
      </c>
      <c r="S21" s="64">
        <v>0</v>
      </c>
      <c r="T21" s="70">
        <v>30</v>
      </c>
      <c r="U21" s="68">
        <v>4.2614000000000001</v>
      </c>
      <c r="V21" s="63">
        <v>50</v>
      </c>
      <c r="W21" s="68">
        <v>6.5530999999999997</v>
      </c>
      <c r="X21" s="74">
        <v>4081</v>
      </c>
      <c r="Y21" s="75">
        <v>100</v>
      </c>
      <c r="Z21" s="82"/>
    </row>
    <row r="22" spans="1:26" s="24" customFormat="1" ht="15" customHeight="1" x14ac:dyDescent="0.2">
      <c r="A22" s="22" t="s">
        <v>19</v>
      </c>
      <c r="B22" s="62" t="s">
        <v>34</v>
      </c>
      <c r="C22" s="39">
        <v>348</v>
      </c>
      <c r="D22" s="47">
        <v>17</v>
      </c>
      <c r="E22" s="41">
        <v>4.8851000000000004</v>
      </c>
      <c r="F22" s="47">
        <v>331</v>
      </c>
      <c r="G22" s="46">
        <v>95.114999999999995</v>
      </c>
      <c r="H22" s="40">
        <v>2</v>
      </c>
      <c r="I22" s="42">
        <v>0.60419999999999996</v>
      </c>
      <c r="J22" s="43">
        <v>0</v>
      </c>
      <c r="K22" s="42">
        <v>0</v>
      </c>
      <c r="L22" s="43">
        <v>12</v>
      </c>
      <c r="M22" s="42">
        <v>3.6254</v>
      </c>
      <c r="N22" s="44">
        <v>74</v>
      </c>
      <c r="O22" s="42">
        <v>22.3565</v>
      </c>
      <c r="P22" s="44">
        <v>205</v>
      </c>
      <c r="Q22" s="42">
        <v>61.933999999999997</v>
      </c>
      <c r="R22" s="44">
        <v>0</v>
      </c>
      <c r="S22" s="42">
        <v>0</v>
      </c>
      <c r="T22" s="48">
        <v>38</v>
      </c>
      <c r="U22" s="41">
        <v>11.480399999999999</v>
      </c>
      <c r="V22" s="47">
        <v>7</v>
      </c>
      <c r="W22" s="41">
        <v>2.0114999999999998</v>
      </c>
      <c r="X22" s="25">
        <v>1879</v>
      </c>
      <c r="Y22" s="26">
        <v>100</v>
      </c>
      <c r="Z22" s="83"/>
    </row>
    <row r="23" spans="1:26" s="24" customFormat="1" ht="15" customHeight="1" x14ac:dyDescent="0.2">
      <c r="A23" s="22" t="s">
        <v>19</v>
      </c>
      <c r="B23" s="78" t="s">
        <v>35</v>
      </c>
      <c r="C23" s="77">
        <v>198</v>
      </c>
      <c r="D23" s="71">
        <v>4</v>
      </c>
      <c r="E23" s="68">
        <v>2.0202</v>
      </c>
      <c r="F23" s="63">
        <v>194</v>
      </c>
      <c r="G23" s="81">
        <v>97.98</v>
      </c>
      <c r="H23" s="63">
        <v>2</v>
      </c>
      <c r="I23" s="64">
        <v>1.0308999999999999</v>
      </c>
      <c r="J23" s="65">
        <v>0</v>
      </c>
      <c r="K23" s="64">
        <v>0</v>
      </c>
      <c r="L23" s="65">
        <v>19</v>
      </c>
      <c r="M23" s="64">
        <v>9.7937999999999992</v>
      </c>
      <c r="N23" s="65">
        <v>73</v>
      </c>
      <c r="O23" s="64">
        <v>37.628900000000002</v>
      </c>
      <c r="P23" s="65">
        <v>89</v>
      </c>
      <c r="Q23" s="64">
        <v>45.875999999999998</v>
      </c>
      <c r="R23" s="65">
        <v>0</v>
      </c>
      <c r="S23" s="64">
        <v>0</v>
      </c>
      <c r="T23" s="70">
        <v>11</v>
      </c>
      <c r="U23" s="68">
        <v>5.6700999999999997</v>
      </c>
      <c r="V23" s="71">
        <v>18</v>
      </c>
      <c r="W23" s="68">
        <v>9.0908999999999995</v>
      </c>
      <c r="X23" s="74">
        <v>1365</v>
      </c>
      <c r="Y23" s="75">
        <v>100</v>
      </c>
      <c r="Z23" s="82"/>
    </row>
    <row r="24" spans="1:26" s="24" customFormat="1" ht="15" customHeight="1" x14ac:dyDescent="0.2">
      <c r="A24" s="22" t="s">
        <v>19</v>
      </c>
      <c r="B24" s="62" t="s">
        <v>36</v>
      </c>
      <c r="C24" s="39">
        <v>103</v>
      </c>
      <c r="D24" s="47">
        <v>2</v>
      </c>
      <c r="E24" s="41">
        <v>1.9417</v>
      </c>
      <c r="F24" s="40">
        <v>101</v>
      </c>
      <c r="G24" s="46">
        <v>98.058000000000007</v>
      </c>
      <c r="H24" s="47">
        <v>4</v>
      </c>
      <c r="I24" s="42">
        <v>3.9603999999999999</v>
      </c>
      <c r="J24" s="44">
        <v>0</v>
      </c>
      <c r="K24" s="42">
        <v>0</v>
      </c>
      <c r="L24" s="43">
        <v>9</v>
      </c>
      <c r="M24" s="42">
        <v>8.9108999999999998</v>
      </c>
      <c r="N24" s="44">
        <v>21</v>
      </c>
      <c r="O24" s="42">
        <v>20.792100000000001</v>
      </c>
      <c r="P24" s="44">
        <v>57</v>
      </c>
      <c r="Q24" s="42">
        <v>56.436</v>
      </c>
      <c r="R24" s="44">
        <v>1</v>
      </c>
      <c r="S24" s="42">
        <v>0.99009999999999998</v>
      </c>
      <c r="T24" s="48">
        <v>9</v>
      </c>
      <c r="U24" s="41">
        <v>8.9108999999999998</v>
      </c>
      <c r="V24" s="47">
        <v>7</v>
      </c>
      <c r="W24" s="41">
        <v>6.7961</v>
      </c>
      <c r="X24" s="25">
        <v>1356</v>
      </c>
      <c r="Y24" s="26">
        <v>99.778999999999996</v>
      </c>
      <c r="Z24" s="83"/>
    </row>
    <row r="25" spans="1:26" s="24" customFormat="1" ht="15" customHeight="1" x14ac:dyDescent="0.2">
      <c r="A25" s="22" t="s">
        <v>19</v>
      </c>
      <c r="B25" s="78" t="s">
        <v>37</v>
      </c>
      <c r="C25" s="79">
        <v>79</v>
      </c>
      <c r="D25" s="63">
        <v>1</v>
      </c>
      <c r="E25" s="68">
        <v>1.2658</v>
      </c>
      <c r="F25" s="63">
        <v>78</v>
      </c>
      <c r="G25" s="81">
        <v>98.733999999999995</v>
      </c>
      <c r="H25" s="63">
        <v>0</v>
      </c>
      <c r="I25" s="64">
        <v>0</v>
      </c>
      <c r="J25" s="65">
        <v>0</v>
      </c>
      <c r="K25" s="64">
        <v>0</v>
      </c>
      <c r="L25" s="65">
        <v>1</v>
      </c>
      <c r="M25" s="64">
        <v>1.2821</v>
      </c>
      <c r="N25" s="65">
        <v>33</v>
      </c>
      <c r="O25" s="64">
        <v>42.307699999999997</v>
      </c>
      <c r="P25" s="66">
        <v>42</v>
      </c>
      <c r="Q25" s="64">
        <v>53.845999999999997</v>
      </c>
      <c r="R25" s="65">
        <v>0</v>
      </c>
      <c r="S25" s="64">
        <v>0</v>
      </c>
      <c r="T25" s="70">
        <v>2</v>
      </c>
      <c r="U25" s="68">
        <v>2.5640999999999998</v>
      </c>
      <c r="V25" s="63">
        <v>0</v>
      </c>
      <c r="W25" s="68">
        <v>0</v>
      </c>
      <c r="X25" s="74">
        <v>1407</v>
      </c>
      <c r="Y25" s="75">
        <v>100</v>
      </c>
      <c r="Z25" s="82"/>
    </row>
    <row r="26" spans="1:26" s="24" customFormat="1" ht="15" customHeight="1" x14ac:dyDescent="0.2">
      <c r="A26" s="22" t="s">
        <v>19</v>
      </c>
      <c r="B26" s="62" t="s">
        <v>38</v>
      </c>
      <c r="C26" s="39">
        <v>129</v>
      </c>
      <c r="D26" s="40">
        <v>36</v>
      </c>
      <c r="E26" s="41">
        <v>27.907</v>
      </c>
      <c r="F26" s="40">
        <v>93</v>
      </c>
      <c r="G26" s="46">
        <v>72.093000000000004</v>
      </c>
      <c r="H26" s="40">
        <v>2</v>
      </c>
      <c r="I26" s="42">
        <v>2.1505000000000001</v>
      </c>
      <c r="J26" s="43">
        <v>0</v>
      </c>
      <c r="K26" s="42">
        <v>0</v>
      </c>
      <c r="L26" s="43">
        <v>2</v>
      </c>
      <c r="M26" s="42">
        <v>2.1505000000000001</v>
      </c>
      <c r="N26" s="44">
        <v>73</v>
      </c>
      <c r="O26" s="42">
        <v>78.494600000000005</v>
      </c>
      <c r="P26" s="44">
        <v>15</v>
      </c>
      <c r="Q26" s="42">
        <v>16.129000000000001</v>
      </c>
      <c r="R26" s="43">
        <v>0</v>
      </c>
      <c r="S26" s="42">
        <v>0</v>
      </c>
      <c r="T26" s="48">
        <v>1</v>
      </c>
      <c r="U26" s="41">
        <v>1.0752999999999999</v>
      </c>
      <c r="V26" s="40">
        <v>0</v>
      </c>
      <c r="W26" s="41">
        <v>0</v>
      </c>
      <c r="X26" s="25">
        <v>1367</v>
      </c>
      <c r="Y26" s="26">
        <v>100</v>
      </c>
      <c r="Z26" s="83"/>
    </row>
    <row r="27" spans="1:26" s="24" customFormat="1" ht="15" customHeight="1" x14ac:dyDescent="0.2">
      <c r="A27" s="22" t="s">
        <v>19</v>
      </c>
      <c r="B27" s="78" t="s">
        <v>39</v>
      </c>
      <c r="C27" s="79">
        <v>6</v>
      </c>
      <c r="D27" s="71">
        <v>1</v>
      </c>
      <c r="E27" s="68">
        <v>16.666699999999999</v>
      </c>
      <c r="F27" s="63">
        <v>5</v>
      </c>
      <c r="G27" s="81">
        <v>83.332999999999998</v>
      </c>
      <c r="H27" s="71">
        <v>0</v>
      </c>
      <c r="I27" s="64">
        <v>0</v>
      </c>
      <c r="J27" s="65">
        <v>0</v>
      </c>
      <c r="K27" s="64">
        <v>0</v>
      </c>
      <c r="L27" s="65">
        <v>0</v>
      </c>
      <c r="M27" s="64">
        <v>0</v>
      </c>
      <c r="N27" s="65">
        <v>0</v>
      </c>
      <c r="O27" s="64">
        <v>0</v>
      </c>
      <c r="P27" s="66">
        <v>5</v>
      </c>
      <c r="Q27" s="64">
        <v>100</v>
      </c>
      <c r="R27" s="65">
        <v>0</v>
      </c>
      <c r="S27" s="64">
        <v>0</v>
      </c>
      <c r="T27" s="70">
        <v>0</v>
      </c>
      <c r="U27" s="68">
        <v>0</v>
      </c>
      <c r="V27" s="71">
        <v>0</v>
      </c>
      <c r="W27" s="68">
        <v>0</v>
      </c>
      <c r="X27" s="74">
        <v>589</v>
      </c>
      <c r="Y27" s="75">
        <v>100</v>
      </c>
      <c r="Z27" s="82"/>
    </row>
    <row r="28" spans="1:26" s="24" customFormat="1" ht="15" customHeight="1" x14ac:dyDescent="0.2">
      <c r="A28" s="22" t="s">
        <v>19</v>
      </c>
      <c r="B28" s="62" t="s">
        <v>40</v>
      </c>
      <c r="C28" s="49">
        <v>422</v>
      </c>
      <c r="D28" s="40">
        <v>65</v>
      </c>
      <c r="E28" s="41">
        <v>15.402799999999999</v>
      </c>
      <c r="F28" s="47">
        <v>357</v>
      </c>
      <c r="G28" s="46">
        <v>84.596999999999994</v>
      </c>
      <c r="H28" s="47">
        <v>1</v>
      </c>
      <c r="I28" s="42">
        <v>0.28010000000000002</v>
      </c>
      <c r="J28" s="44">
        <v>0</v>
      </c>
      <c r="K28" s="42">
        <v>0</v>
      </c>
      <c r="L28" s="44">
        <v>21</v>
      </c>
      <c r="M28" s="42">
        <v>5.8823999999999996</v>
      </c>
      <c r="N28" s="44">
        <v>226</v>
      </c>
      <c r="O28" s="42">
        <v>63.305300000000003</v>
      </c>
      <c r="P28" s="43">
        <v>98</v>
      </c>
      <c r="Q28" s="42">
        <v>27.451000000000001</v>
      </c>
      <c r="R28" s="44">
        <v>0</v>
      </c>
      <c r="S28" s="42">
        <v>0</v>
      </c>
      <c r="T28" s="45">
        <v>11</v>
      </c>
      <c r="U28" s="41">
        <v>3.0811999999999999</v>
      </c>
      <c r="V28" s="40">
        <v>1</v>
      </c>
      <c r="W28" s="41">
        <v>0.23699999999999999</v>
      </c>
      <c r="X28" s="25">
        <v>1434</v>
      </c>
      <c r="Y28" s="26">
        <v>100</v>
      </c>
      <c r="Z28" s="83"/>
    </row>
    <row r="29" spans="1:26" s="24" customFormat="1" ht="15" customHeight="1" x14ac:dyDescent="0.2">
      <c r="A29" s="22" t="s">
        <v>19</v>
      </c>
      <c r="B29" s="78" t="s">
        <v>41</v>
      </c>
      <c r="C29" s="77">
        <v>63</v>
      </c>
      <c r="D29" s="63">
        <v>2</v>
      </c>
      <c r="E29" s="68">
        <v>3.1745999999999999</v>
      </c>
      <c r="F29" s="63">
        <v>61</v>
      </c>
      <c r="G29" s="81">
        <v>96.825000000000003</v>
      </c>
      <c r="H29" s="63">
        <v>0</v>
      </c>
      <c r="I29" s="64">
        <v>0</v>
      </c>
      <c r="J29" s="65">
        <v>1</v>
      </c>
      <c r="K29" s="64">
        <v>1.6393</v>
      </c>
      <c r="L29" s="66">
        <v>37</v>
      </c>
      <c r="M29" s="64">
        <v>60.655700000000003</v>
      </c>
      <c r="N29" s="65">
        <v>10</v>
      </c>
      <c r="O29" s="64">
        <v>16.3934</v>
      </c>
      <c r="P29" s="66">
        <v>13</v>
      </c>
      <c r="Q29" s="64">
        <v>21.311</v>
      </c>
      <c r="R29" s="65">
        <v>0</v>
      </c>
      <c r="S29" s="64">
        <v>0</v>
      </c>
      <c r="T29" s="70">
        <v>0</v>
      </c>
      <c r="U29" s="68">
        <v>0</v>
      </c>
      <c r="V29" s="63">
        <v>13</v>
      </c>
      <c r="W29" s="68">
        <v>20.634899999999998</v>
      </c>
      <c r="X29" s="74">
        <v>1873</v>
      </c>
      <c r="Y29" s="75">
        <v>100</v>
      </c>
      <c r="Z29" s="82"/>
    </row>
    <row r="30" spans="1:26" s="24" customFormat="1" ht="15" customHeight="1" x14ac:dyDescent="0.2">
      <c r="A30" s="22" t="s">
        <v>19</v>
      </c>
      <c r="B30" s="62" t="s">
        <v>42</v>
      </c>
      <c r="C30" s="39">
        <v>98</v>
      </c>
      <c r="D30" s="40">
        <v>2</v>
      </c>
      <c r="E30" s="41">
        <v>2.0407999999999999</v>
      </c>
      <c r="F30" s="47">
        <v>96</v>
      </c>
      <c r="G30" s="46">
        <v>97.959000000000003</v>
      </c>
      <c r="H30" s="47">
        <v>0</v>
      </c>
      <c r="I30" s="42">
        <v>0</v>
      </c>
      <c r="J30" s="43">
        <v>1</v>
      </c>
      <c r="K30" s="42">
        <v>1.0417000000000001</v>
      </c>
      <c r="L30" s="44">
        <v>12</v>
      </c>
      <c r="M30" s="42">
        <v>12.5</v>
      </c>
      <c r="N30" s="44">
        <v>29</v>
      </c>
      <c r="O30" s="42">
        <v>30.208300000000001</v>
      </c>
      <c r="P30" s="44">
        <v>45</v>
      </c>
      <c r="Q30" s="42">
        <v>46.875</v>
      </c>
      <c r="R30" s="44">
        <v>0</v>
      </c>
      <c r="S30" s="42">
        <v>0</v>
      </c>
      <c r="T30" s="45">
        <v>9</v>
      </c>
      <c r="U30" s="41">
        <v>9.375</v>
      </c>
      <c r="V30" s="40">
        <v>3</v>
      </c>
      <c r="W30" s="41">
        <v>3.0611999999999999</v>
      </c>
      <c r="X30" s="25">
        <v>3616</v>
      </c>
      <c r="Y30" s="26">
        <v>99.971999999999994</v>
      </c>
      <c r="Z30" s="83"/>
    </row>
    <row r="31" spans="1:26" s="24" customFormat="1" ht="15" customHeight="1" x14ac:dyDescent="0.2">
      <c r="A31" s="22" t="s">
        <v>19</v>
      </c>
      <c r="B31" s="78" t="s">
        <v>43</v>
      </c>
      <c r="C31" s="79">
        <v>229</v>
      </c>
      <c r="D31" s="63">
        <v>2</v>
      </c>
      <c r="E31" s="68">
        <v>0.87339999999999995</v>
      </c>
      <c r="F31" s="71">
        <v>227</v>
      </c>
      <c r="G31" s="81">
        <v>99.126999999999995</v>
      </c>
      <c r="H31" s="63">
        <v>4</v>
      </c>
      <c r="I31" s="64">
        <v>1.7621</v>
      </c>
      <c r="J31" s="66">
        <v>1</v>
      </c>
      <c r="K31" s="64">
        <v>0.4405</v>
      </c>
      <c r="L31" s="65">
        <v>17</v>
      </c>
      <c r="M31" s="64">
        <v>7.4889999999999999</v>
      </c>
      <c r="N31" s="66">
        <v>83</v>
      </c>
      <c r="O31" s="64">
        <v>36.563899999999997</v>
      </c>
      <c r="P31" s="65">
        <v>114</v>
      </c>
      <c r="Q31" s="64">
        <v>50.22</v>
      </c>
      <c r="R31" s="65">
        <v>0</v>
      </c>
      <c r="S31" s="64">
        <v>0</v>
      </c>
      <c r="T31" s="67">
        <v>8</v>
      </c>
      <c r="U31" s="68">
        <v>3.5242</v>
      </c>
      <c r="V31" s="63">
        <v>3</v>
      </c>
      <c r="W31" s="68">
        <v>1.31</v>
      </c>
      <c r="X31" s="74">
        <v>2170</v>
      </c>
      <c r="Y31" s="75">
        <v>96.682000000000002</v>
      </c>
      <c r="Z31" s="82"/>
    </row>
    <row r="32" spans="1:26" s="24" customFormat="1" ht="15" customHeight="1" x14ac:dyDescent="0.2">
      <c r="A32" s="22" t="s">
        <v>19</v>
      </c>
      <c r="B32" s="62" t="s">
        <v>44</v>
      </c>
      <c r="C32" s="39">
        <v>118</v>
      </c>
      <c r="D32" s="47">
        <v>2</v>
      </c>
      <c r="E32" s="41">
        <v>1.6949000000000001</v>
      </c>
      <c r="F32" s="40">
        <v>116</v>
      </c>
      <c r="G32" s="46">
        <v>98.305000000000007</v>
      </c>
      <c r="H32" s="40">
        <v>0</v>
      </c>
      <c r="I32" s="42">
        <v>0</v>
      </c>
      <c r="J32" s="44">
        <v>0</v>
      </c>
      <c r="K32" s="42">
        <v>0</v>
      </c>
      <c r="L32" s="44">
        <v>1</v>
      </c>
      <c r="M32" s="42">
        <v>0.86209999999999998</v>
      </c>
      <c r="N32" s="44">
        <v>64</v>
      </c>
      <c r="O32" s="42">
        <v>55.172400000000003</v>
      </c>
      <c r="P32" s="43">
        <v>50</v>
      </c>
      <c r="Q32" s="42">
        <v>43.103000000000002</v>
      </c>
      <c r="R32" s="43">
        <v>0</v>
      </c>
      <c r="S32" s="42">
        <v>0</v>
      </c>
      <c r="T32" s="48">
        <v>1</v>
      </c>
      <c r="U32" s="41">
        <v>0.86209999999999998</v>
      </c>
      <c r="V32" s="47">
        <v>1</v>
      </c>
      <c r="W32" s="41">
        <v>0.84750000000000003</v>
      </c>
      <c r="X32" s="25">
        <v>978</v>
      </c>
      <c r="Y32" s="26">
        <v>100</v>
      </c>
      <c r="Z32" s="83"/>
    </row>
    <row r="33" spans="1:26" s="24" customFormat="1" ht="15" customHeight="1" x14ac:dyDescent="0.2">
      <c r="A33" s="22" t="s">
        <v>19</v>
      </c>
      <c r="B33" s="78" t="s">
        <v>45</v>
      </c>
      <c r="C33" s="77">
        <v>272</v>
      </c>
      <c r="D33" s="71">
        <v>8</v>
      </c>
      <c r="E33" s="68">
        <v>2.9411999999999998</v>
      </c>
      <c r="F33" s="71">
        <v>264</v>
      </c>
      <c r="G33" s="81">
        <v>97.058999999999997</v>
      </c>
      <c r="H33" s="71">
        <v>1</v>
      </c>
      <c r="I33" s="64">
        <v>0.37880000000000003</v>
      </c>
      <c r="J33" s="65">
        <v>0</v>
      </c>
      <c r="K33" s="64">
        <v>0</v>
      </c>
      <c r="L33" s="66">
        <v>6</v>
      </c>
      <c r="M33" s="64">
        <v>2.2726999999999999</v>
      </c>
      <c r="N33" s="65">
        <v>105</v>
      </c>
      <c r="O33" s="64">
        <v>39.7727</v>
      </c>
      <c r="P33" s="65">
        <v>143</v>
      </c>
      <c r="Q33" s="64">
        <v>54.167000000000002</v>
      </c>
      <c r="R33" s="66">
        <v>0</v>
      </c>
      <c r="S33" s="64">
        <v>0</v>
      </c>
      <c r="T33" s="70">
        <v>9</v>
      </c>
      <c r="U33" s="68">
        <v>3.4091</v>
      </c>
      <c r="V33" s="71">
        <v>0</v>
      </c>
      <c r="W33" s="68">
        <v>0</v>
      </c>
      <c r="X33" s="74">
        <v>2372</v>
      </c>
      <c r="Y33" s="75">
        <v>100</v>
      </c>
      <c r="Z33" s="82"/>
    </row>
    <row r="34" spans="1:26" s="24" customFormat="1" ht="15" customHeight="1" x14ac:dyDescent="0.2">
      <c r="A34" s="22" t="s">
        <v>19</v>
      </c>
      <c r="B34" s="62" t="s">
        <v>46</v>
      </c>
      <c r="C34" s="49">
        <v>30</v>
      </c>
      <c r="D34" s="47">
        <v>2</v>
      </c>
      <c r="E34" s="41">
        <v>6.6666999999999996</v>
      </c>
      <c r="F34" s="47">
        <v>28</v>
      </c>
      <c r="G34" s="46">
        <v>93.332999999999998</v>
      </c>
      <c r="H34" s="40">
        <v>8</v>
      </c>
      <c r="I34" s="42">
        <v>28.571400000000001</v>
      </c>
      <c r="J34" s="44">
        <v>0</v>
      </c>
      <c r="K34" s="42">
        <v>0</v>
      </c>
      <c r="L34" s="43">
        <v>1</v>
      </c>
      <c r="M34" s="42">
        <v>3.5714000000000001</v>
      </c>
      <c r="N34" s="44">
        <v>1</v>
      </c>
      <c r="O34" s="42">
        <v>3.5714000000000001</v>
      </c>
      <c r="P34" s="43">
        <v>16</v>
      </c>
      <c r="Q34" s="42">
        <v>57.143000000000001</v>
      </c>
      <c r="R34" s="43">
        <v>1</v>
      </c>
      <c r="S34" s="42">
        <v>3.5714000000000001</v>
      </c>
      <c r="T34" s="45">
        <v>1</v>
      </c>
      <c r="U34" s="41">
        <v>3.5714000000000001</v>
      </c>
      <c r="V34" s="47">
        <v>1</v>
      </c>
      <c r="W34" s="41">
        <v>3.3332999999999999</v>
      </c>
      <c r="X34" s="25">
        <v>825</v>
      </c>
      <c r="Y34" s="26">
        <v>100</v>
      </c>
      <c r="Z34" s="83"/>
    </row>
    <row r="35" spans="1:26" s="24" customFormat="1" ht="15" customHeight="1" x14ac:dyDescent="0.2">
      <c r="A35" s="22" t="s">
        <v>19</v>
      </c>
      <c r="B35" s="78" t="s">
        <v>47</v>
      </c>
      <c r="C35" s="79">
        <v>36</v>
      </c>
      <c r="D35" s="71">
        <v>3</v>
      </c>
      <c r="E35" s="68">
        <v>8.3332999999999995</v>
      </c>
      <c r="F35" s="71">
        <v>33</v>
      </c>
      <c r="G35" s="81">
        <v>91.667000000000002</v>
      </c>
      <c r="H35" s="71">
        <v>5</v>
      </c>
      <c r="I35" s="64">
        <v>15.1515</v>
      </c>
      <c r="J35" s="65">
        <v>0</v>
      </c>
      <c r="K35" s="64">
        <v>0</v>
      </c>
      <c r="L35" s="66">
        <v>8</v>
      </c>
      <c r="M35" s="64">
        <v>24.2424</v>
      </c>
      <c r="N35" s="65">
        <v>6</v>
      </c>
      <c r="O35" s="64">
        <v>18.181799999999999</v>
      </c>
      <c r="P35" s="66">
        <v>14</v>
      </c>
      <c r="Q35" s="64">
        <v>42.423999999999999</v>
      </c>
      <c r="R35" s="65">
        <v>0</v>
      </c>
      <c r="S35" s="64">
        <v>0</v>
      </c>
      <c r="T35" s="70">
        <v>0</v>
      </c>
      <c r="U35" s="68">
        <v>0</v>
      </c>
      <c r="V35" s="71">
        <v>0</v>
      </c>
      <c r="W35" s="68">
        <v>0</v>
      </c>
      <c r="X35" s="74">
        <v>1064</v>
      </c>
      <c r="Y35" s="75">
        <v>100</v>
      </c>
      <c r="Z35" s="82"/>
    </row>
    <row r="36" spans="1:26" s="24" customFormat="1" ht="15" customHeight="1" x14ac:dyDescent="0.2">
      <c r="A36" s="22" t="s">
        <v>19</v>
      </c>
      <c r="B36" s="62" t="s">
        <v>48</v>
      </c>
      <c r="C36" s="49">
        <v>218</v>
      </c>
      <c r="D36" s="47">
        <v>12</v>
      </c>
      <c r="E36" s="41">
        <v>5.5045999999999999</v>
      </c>
      <c r="F36" s="40">
        <v>206</v>
      </c>
      <c r="G36" s="46">
        <v>94.495000000000005</v>
      </c>
      <c r="H36" s="47">
        <v>3</v>
      </c>
      <c r="I36" s="42">
        <v>1.4562999999999999</v>
      </c>
      <c r="J36" s="44">
        <v>0</v>
      </c>
      <c r="K36" s="42">
        <v>0</v>
      </c>
      <c r="L36" s="44">
        <v>57</v>
      </c>
      <c r="M36" s="42">
        <v>27.669899999999998</v>
      </c>
      <c r="N36" s="43">
        <v>42</v>
      </c>
      <c r="O36" s="42">
        <v>20.388300000000001</v>
      </c>
      <c r="P36" s="43">
        <v>95</v>
      </c>
      <c r="Q36" s="42">
        <v>46.116999999999997</v>
      </c>
      <c r="R36" s="44">
        <v>4</v>
      </c>
      <c r="S36" s="42">
        <v>1.9417</v>
      </c>
      <c r="T36" s="48">
        <v>5</v>
      </c>
      <c r="U36" s="41">
        <v>2.4272</v>
      </c>
      <c r="V36" s="47">
        <v>32</v>
      </c>
      <c r="W36" s="41">
        <v>14.678900000000001</v>
      </c>
      <c r="X36" s="25">
        <v>658</v>
      </c>
      <c r="Y36" s="26">
        <v>100</v>
      </c>
      <c r="Z36" s="83"/>
    </row>
    <row r="37" spans="1:26" s="24" customFormat="1" ht="15" customHeight="1" x14ac:dyDescent="0.2">
      <c r="A37" s="22" t="s">
        <v>19</v>
      </c>
      <c r="B37" s="78" t="s">
        <v>49</v>
      </c>
      <c r="C37" s="77">
        <v>38</v>
      </c>
      <c r="D37" s="71">
        <v>7</v>
      </c>
      <c r="E37" s="68">
        <v>18.421099999999999</v>
      </c>
      <c r="F37" s="63">
        <v>31</v>
      </c>
      <c r="G37" s="81">
        <v>81.578999999999994</v>
      </c>
      <c r="H37" s="63">
        <v>0</v>
      </c>
      <c r="I37" s="64">
        <v>0</v>
      </c>
      <c r="J37" s="65">
        <v>0</v>
      </c>
      <c r="K37" s="64">
        <v>0</v>
      </c>
      <c r="L37" s="65">
        <v>0</v>
      </c>
      <c r="M37" s="64">
        <v>0</v>
      </c>
      <c r="N37" s="65">
        <v>2</v>
      </c>
      <c r="O37" s="64">
        <v>6.4516</v>
      </c>
      <c r="P37" s="65">
        <v>28</v>
      </c>
      <c r="Q37" s="64">
        <v>90.322999999999993</v>
      </c>
      <c r="R37" s="66">
        <v>0</v>
      </c>
      <c r="S37" s="64">
        <v>0</v>
      </c>
      <c r="T37" s="70">
        <v>1</v>
      </c>
      <c r="U37" s="68">
        <v>3.2258</v>
      </c>
      <c r="V37" s="71">
        <v>2</v>
      </c>
      <c r="W37" s="68">
        <v>5.2632000000000003</v>
      </c>
      <c r="X37" s="74">
        <v>483</v>
      </c>
      <c r="Y37" s="75">
        <v>100</v>
      </c>
      <c r="Z37" s="82"/>
    </row>
    <row r="38" spans="1:26" s="24" customFormat="1" ht="15" customHeight="1" x14ac:dyDescent="0.2">
      <c r="A38" s="22" t="s">
        <v>19</v>
      </c>
      <c r="B38" s="62" t="s">
        <v>50</v>
      </c>
      <c r="C38" s="39">
        <v>254</v>
      </c>
      <c r="D38" s="47">
        <v>8</v>
      </c>
      <c r="E38" s="41">
        <v>3.1496</v>
      </c>
      <c r="F38" s="40">
        <v>246</v>
      </c>
      <c r="G38" s="46">
        <v>96.85</v>
      </c>
      <c r="H38" s="40">
        <v>1</v>
      </c>
      <c r="I38" s="42">
        <v>0.40649999999999997</v>
      </c>
      <c r="J38" s="44">
        <v>2</v>
      </c>
      <c r="K38" s="42">
        <v>0.81299999999999994</v>
      </c>
      <c r="L38" s="44">
        <v>76</v>
      </c>
      <c r="M38" s="42">
        <v>30.894300000000001</v>
      </c>
      <c r="N38" s="44">
        <v>105</v>
      </c>
      <c r="O38" s="42">
        <v>42.682899999999997</v>
      </c>
      <c r="P38" s="44">
        <v>57</v>
      </c>
      <c r="Q38" s="42">
        <v>23.170999999999999</v>
      </c>
      <c r="R38" s="44">
        <v>0</v>
      </c>
      <c r="S38" s="42">
        <v>0</v>
      </c>
      <c r="T38" s="45">
        <v>5</v>
      </c>
      <c r="U38" s="41">
        <v>2.0325000000000002</v>
      </c>
      <c r="V38" s="47">
        <v>5</v>
      </c>
      <c r="W38" s="41">
        <v>1.9684999999999999</v>
      </c>
      <c r="X38" s="25">
        <v>2577</v>
      </c>
      <c r="Y38" s="26">
        <v>100</v>
      </c>
      <c r="Z38" s="83"/>
    </row>
    <row r="39" spans="1:26" s="24" customFormat="1" ht="15" customHeight="1" x14ac:dyDescent="0.2">
      <c r="A39" s="22" t="s">
        <v>19</v>
      </c>
      <c r="B39" s="78" t="s">
        <v>51</v>
      </c>
      <c r="C39" s="77">
        <v>26</v>
      </c>
      <c r="D39" s="63">
        <v>2</v>
      </c>
      <c r="E39" s="68">
        <v>7.6923000000000004</v>
      </c>
      <c r="F39" s="63">
        <v>24</v>
      </c>
      <c r="G39" s="81">
        <v>92.308000000000007</v>
      </c>
      <c r="H39" s="71">
        <v>2</v>
      </c>
      <c r="I39" s="64">
        <v>8.3332999999999995</v>
      </c>
      <c r="J39" s="65">
        <v>0</v>
      </c>
      <c r="K39" s="64">
        <v>0</v>
      </c>
      <c r="L39" s="66">
        <v>17</v>
      </c>
      <c r="M39" s="64">
        <v>70.833299999999994</v>
      </c>
      <c r="N39" s="65">
        <v>0</v>
      </c>
      <c r="O39" s="64">
        <v>0</v>
      </c>
      <c r="P39" s="66">
        <v>5</v>
      </c>
      <c r="Q39" s="64">
        <v>20.832999999999998</v>
      </c>
      <c r="R39" s="65">
        <v>0</v>
      </c>
      <c r="S39" s="64">
        <v>0</v>
      </c>
      <c r="T39" s="70">
        <v>0</v>
      </c>
      <c r="U39" s="68">
        <v>0</v>
      </c>
      <c r="V39" s="63">
        <v>4</v>
      </c>
      <c r="W39" s="68">
        <v>15.384600000000001</v>
      </c>
      <c r="X39" s="74">
        <v>880</v>
      </c>
      <c r="Y39" s="75">
        <v>100</v>
      </c>
      <c r="Z39" s="82"/>
    </row>
    <row r="40" spans="1:26" s="24" customFormat="1" ht="15" customHeight="1" x14ac:dyDescent="0.2">
      <c r="A40" s="22" t="s">
        <v>19</v>
      </c>
      <c r="B40" s="62" t="s">
        <v>52</v>
      </c>
      <c r="C40" s="49">
        <v>177</v>
      </c>
      <c r="D40" s="47">
        <v>16</v>
      </c>
      <c r="E40" s="41">
        <v>9.0395000000000003</v>
      </c>
      <c r="F40" s="40">
        <v>161</v>
      </c>
      <c r="G40" s="46">
        <v>90.96</v>
      </c>
      <c r="H40" s="40">
        <v>1</v>
      </c>
      <c r="I40" s="42">
        <v>0.62109999999999999</v>
      </c>
      <c r="J40" s="44">
        <v>0</v>
      </c>
      <c r="K40" s="42">
        <v>0</v>
      </c>
      <c r="L40" s="44">
        <v>21</v>
      </c>
      <c r="M40" s="42">
        <v>13.0435</v>
      </c>
      <c r="N40" s="43">
        <v>44</v>
      </c>
      <c r="O40" s="42">
        <v>27.3292</v>
      </c>
      <c r="P40" s="43">
        <v>95</v>
      </c>
      <c r="Q40" s="42">
        <v>59.006</v>
      </c>
      <c r="R40" s="44">
        <v>0</v>
      </c>
      <c r="S40" s="42">
        <v>0</v>
      </c>
      <c r="T40" s="45">
        <v>0</v>
      </c>
      <c r="U40" s="41">
        <v>0</v>
      </c>
      <c r="V40" s="47">
        <v>6</v>
      </c>
      <c r="W40" s="41">
        <v>3.3898000000000001</v>
      </c>
      <c r="X40" s="25">
        <v>4916</v>
      </c>
      <c r="Y40" s="26">
        <v>66.944999999999993</v>
      </c>
      <c r="Z40" s="24" t="s">
        <v>53</v>
      </c>
    </row>
    <row r="41" spans="1:26" s="24" customFormat="1" ht="15" customHeight="1" x14ac:dyDescent="0.2">
      <c r="A41" s="22" t="s">
        <v>19</v>
      </c>
      <c r="B41" s="78" t="s">
        <v>54</v>
      </c>
      <c r="C41" s="77">
        <v>123</v>
      </c>
      <c r="D41" s="63">
        <v>3</v>
      </c>
      <c r="E41" s="68">
        <v>2.4390000000000001</v>
      </c>
      <c r="F41" s="71">
        <v>120</v>
      </c>
      <c r="G41" s="81">
        <v>97.561000000000007</v>
      </c>
      <c r="H41" s="71">
        <v>0</v>
      </c>
      <c r="I41" s="64">
        <v>0</v>
      </c>
      <c r="J41" s="65">
        <v>0</v>
      </c>
      <c r="K41" s="64">
        <v>0</v>
      </c>
      <c r="L41" s="65">
        <v>5</v>
      </c>
      <c r="M41" s="64">
        <v>4.1666999999999996</v>
      </c>
      <c r="N41" s="65">
        <v>82</v>
      </c>
      <c r="O41" s="64">
        <v>68.333299999999994</v>
      </c>
      <c r="P41" s="66">
        <v>26</v>
      </c>
      <c r="Q41" s="64">
        <v>21.667000000000002</v>
      </c>
      <c r="R41" s="66">
        <v>0</v>
      </c>
      <c r="S41" s="64">
        <v>0</v>
      </c>
      <c r="T41" s="67">
        <v>7</v>
      </c>
      <c r="U41" s="68">
        <v>5.8333000000000004</v>
      </c>
      <c r="V41" s="63">
        <v>4</v>
      </c>
      <c r="W41" s="68">
        <v>3.2519999999999998</v>
      </c>
      <c r="X41" s="74">
        <v>2618</v>
      </c>
      <c r="Y41" s="75">
        <v>100</v>
      </c>
      <c r="Z41" s="82"/>
    </row>
    <row r="42" spans="1:26" s="24" customFormat="1" ht="15" customHeight="1" x14ac:dyDescent="0.2">
      <c r="A42" s="22" t="s">
        <v>19</v>
      </c>
      <c r="B42" s="62" t="s">
        <v>55</v>
      </c>
      <c r="C42" s="49">
        <v>43</v>
      </c>
      <c r="D42" s="47">
        <v>4</v>
      </c>
      <c r="E42" s="41">
        <v>9.3023000000000007</v>
      </c>
      <c r="F42" s="40">
        <v>39</v>
      </c>
      <c r="G42" s="46">
        <v>90.697999999999993</v>
      </c>
      <c r="H42" s="40">
        <v>5</v>
      </c>
      <c r="I42" s="42">
        <v>12.820499999999999</v>
      </c>
      <c r="J42" s="44">
        <v>1</v>
      </c>
      <c r="K42" s="42">
        <v>2.5640999999999998</v>
      </c>
      <c r="L42" s="44">
        <v>4</v>
      </c>
      <c r="M42" s="42">
        <v>10.256399999999999</v>
      </c>
      <c r="N42" s="43">
        <v>6</v>
      </c>
      <c r="O42" s="42">
        <v>15.384600000000001</v>
      </c>
      <c r="P42" s="43">
        <v>23</v>
      </c>
      <c r="Q42" s="42">
        <v>58.973999999999997</v>
      </c>
      <c r="R42" s="43">
        <v>0</v>
      </c>
      <c r="S42" s="42">
        <v>0</v>
      </c>
      <c r="T42" s="45">
        <v>0</v>
      </c>
      <c r="U42" s="41">
        <v>0</v>
      </c>
      <c r="V42" s="47">
        <v>7</v>
      </c>
      <c r="W42" s="41">
        <v>16.2791</v>
      </c>
      <c r="X42" s="25">
        <v>481</v>
      </c>
      <c r="Y42" s="26">
        <v>100</v>
      </c>
      <c r="Z42" s="83"/>
    </row>
    <row r="43" spans="1:26" s="24" customFormat="1" ht="15" customHeight="1" x14ac:dyDescent="0.2">
      <c r="A43" s="22" t="s">
        <v>19</v>
      </c>
      <c r="B43" s="78" t="s">
        <v>56</v>
      </c>
      <c r="C43" s="77">
        <v>190</v>
      </c>
      <c r="D43" s="71">
        <v>9</v>
      </c>
      <c r="E43" s="68">
        <v>4.7367999999999997</v>
      </c>
      <c r="F43" s="71">
        <v>181</v>
      </c>
      <c r="G43" s="81">
        <v>95.263000000000005</v>
      </c>
      <c r="H43" s="63">
        <v>0</v>
      </c>
      <c r="I43" s="64">
        <v>0</v>
      </c>
      <c r="J43" s="65">
        <v>0</v>
      </c>
      <c r="K43" s="64">
        <v>0</v>
      </c>
      <c r="L43" s="66">
        <v>4</v>
      </c>
      <c r="M43" s="64">
        <v>2.2099000000000002</v>
      </c>
      <c r="N43" s="65">
        <v>69</v>
      </c>
      <c r="O43" s="64">
        <v>38.121499999999997</v>
      </c>
      <c r="P43" s="65">
        <v>95</v>
      </c>
      <c r="Q43" s="64">
        <v>52.485999999999997</v>
      </c>
      <c r="R43" s="65">
        <v>0</v>
      </c>
      <c r="S43" s="64">
        <v>0</v>
      </c>
      <c r="T43" s="67">
        <v>13</v>
      </c>
      <c r="U43" s="68">
        <v>7.1822999999999997</v>
      </c>
      <c r="V43" s="71">
        <v>12</v>
      </c>
      <c r="W43" s="68">
        <v>6.3158000000000003</v>
      </c>
      <c r="X43" s="74">
        <v>3631</v>
      </c>
      <c r="Y43" s="75">
        <v>100</v>
      </c>
      <c r="Z43" s="82"/>
    </row>
    <row r="44" spans="1:26" s="24" customFormat="1" ht="15" customHeight="1" x14ac:dyDescent="0.2">
      <c r="A44" s="22" t="s">
        <v>19</v>
      </c>
      <c r="B44" s="62" t="s">
        <v>57</v>
      </c>
      <c r="C44" s="39">
        <v>195</v>
      </c>
      <c r="D44" s="47">
        <v>12</v>
      </c>
      <c r="E44" s="41">
        <v>6.1538000000000004</v>
      </c>
      <c r="F44" s="47">
        <v>183</v>
      </c>
      <c r="G44" s="46">
        <v>93.846000000000004</v>
      </c>
      <c r="H44" s="40">
        <v>28</v>
      </c>
      <c r="I44" s="42">
        <v>15.3005</v>
      </c>
      <c r="J44" s="43">
        <v>0</v>
      </c>
      <c r="K44" s="42">
        <v>0</v>
      </c>
      <c r="L44" s="44">
        <v>15</v>
      </c>
      <c r="M44" s="42">
        <v>8.1966999999999999</v>
      </c>
      <c r="N44" s="44">
        <v>37</v>
      </c>
      <c r="O44" s="42">
        <v>20.218599999999999</v>
      </c>
      <c r="P44" s="44">
        <v>79</v>
      </c>
      <c r="Q44" s="42">
        <v>43.168999999999997</v>
      </c>
      <c r="R44" s="43">
        <v>0</v>
      </c>
      <c r="S44" s="42">
        <v>0</v>
      </c>
      <c r="T44" s="48">
        <v>24</v>
      </c>
      <c r="U44" s="41">
        <v>13.114800000000001</v>
      </c>
      <c r="V44" s="47">
        <v>10</v>
      </c>
      <c r="W44" s="41">
        <v>5.1281999999999996</v>
      </c>
      <c r="X44" s="25">
        <v>1815</v>
      </c>
      <c r="Y44" s="26">
        <v>100</v>
      </c>
      <c r="Z44" s="83"/>
    </row>
    <row r="45" spans="1:26" s="24" customFormat="1" ht="15" customHeight="1" x14ac:dyDescent="0.2">
      <c r="A45" s="22" t="s">
        <v>19</v>
      </c>
      <c r="B45" s="78" t="s">
        <v>58</v>
      </c>
      <c r="C45" s="77">
        <v>25</v>
      </c>
      <c r="D45" s="63">
        <v>3</v>
      </c>
      <c r="E45" s="68">
        <v>12</v>
      </c>
      <c r="F45" s="71">
        <v>22</v>
      </c>
      <c r="G45" s="81">
        <v>88</v>
      </c>
      <c r="H45" s="71">
        <v>0</v>
      </c>
      <c r="I45" s="64">
        <v>0</v>
      </c>
      <c r="J45" s="65">
        <v>0</v>
      </c>
      <c r="K45" s="64">
        <v>0</v>
      </c>
      <c r="L45" s="66">
        <v>6</v>
      </c>
      <c r="M45" s="64">
        <v>27.2727</v>
      </c>
      <c r="N45" s="65">
        <v>1</v>
      </c>
      <c r="O45" s="64">
        <v>4.5454999999999997</v>
      </c>
      <c r="P45" s="66">
        <v>13</v>
      </c>
      <c r="Q45" s="64">
        <v>59.091000000000001</v>
      </c>
      <c r="R45" s="65">
        <v>0</v>
      </c>
      <c r="S45" s="64">
        <v>0</v>
      </c>
      <c r="T45" s="67">
        <v>2</v>
      </c>
      <c r="U45" s="68">
        <v>9.0908999999999995</v>
      </c>
      <c r="V45" s="63">
        <v>2</v>
      </c>
      <c r="W45" s="68">
        <v>8</v>
      </c>
      <c r="X45" s="74">
        <v>1283</v>
      </c>
      <c r="Y45" s="75">
        <v>100</v>
      </c>
      <c r="Z45" s="82"/>
    </row>
    <row r="46" spans="1:26" s="24" customFormat="1" ht="15" customHeight="1" x14ac:dyDescent="0.2">
      <c r="A46" s="22" t="s">
        <v>19</v>
      </c>
      <c r="B46" s="62" t="s">
        <v>59</v>
      </c>
      <c r="C46" s="39">
        <v>1369</v>
      </c>
      <c r="D46" s="40">
        <v>45</v>
      </c>
      <c r="E46" s="41">
        <v>3.2871000000000001</v>
      </c>
      <c r="F46" s="40">
        <v>1324</v>
      </c>
      <c r="G46" s="46">
        <v>96.712999999999994</v>
      </c>
      <c r="H46" s="40">
        <v>2</v>
      </c>
      <c r="I46" s="42">
        <v>0.15110000000000001</v>
      </c>
      <c r="J46" s="44">
        <v>4</v>
      </c>
      <c r="K46" s="42">
        <v>0.30209999999999998</v>
      </c>
      <c r="L46" s="44">
        <v>209</v>
      </c>
      <c r="M46" s="42">
        <v>15.785500000000001</v>
      </c>
      <c r="N46" s="44">
        <v>520</v>
      </c>
      <c r="O46" s="42">
        <v>39.274900000000002</v>
      </c>
      <c r="P46" s="43">
        <v>546</v>
      </c>
      <c r="Q46" s="42">
        <v>41.238999999999997</v>
      </c>
      <c r="R46" s="43">
        <v>1</v>
      </c>
      <c r="S46" s="42">
        <v>7.5499999999999998E-2</v>
      </c>
      <c r="T46" s="48">
        <v>42</v>
      </c>
      <c r="U46" s="41">
        <v>3.1722000000000001</v>
      </c>
      <c r="V46" s="40">
        <v>62</v>
      </c>
      <c r="W46" s="41">
        <v>4.5289000000000001</v>
      </c>
      <c r="X46" s="25">
        <v>3027</v>
      </c>
      <c r="Y46" s="26">
        <v>100</v>
      </c>
      <c r="Z46" s="83"/>
    </row>
    <row r="47" spans="1:26" s="24" customFormat="1" ht="15" customHeight="1" x14ac:dyDescent="0.2">
      <c r="A47" s="22" t="s">
        <v>19</v>
      </c>
      <c r="B47" s="78" t="s">
        <v>60</v>
      </c>
      <c r="C47" s="79">
        <v>39</v>
      </c>
      <c r="D47" s="71">
        <v>2</v>
      </c>
      <c r="E47" s="68">
        <v>5.1281999999999996</v>
      </c>
      <c r="F47" s="63">
        <v>37</v>
      </c>
      <c r="G47" s="81">
        <v>94.872</v>
      </c>
      <c r="H47" s="63">
        <v>2</v>
      </c>
      <c r="I47" s="64">
        <v>5.4054000000000002</v>
      </c>
      <c r="J47" s="66">
        <v>0</v>
      </c>
      <c r="K47" s="64">
        <v>0</v>
      </c>
      <c r="L47" s="66">
        <v>7</v>
      </c>
      <c r="M47" s="64">
        <v>18.918900000000001</v>
      </c>
      <c r="N47" s="66">
        <v>9</v>
      </c>
      <c r="O47" s="64">
        <v>24.324300000000001</v>
      </c>
      <c r="P47" s="66">
        <v>10</v>
      </c>
      <c r="Q47" s="64">
        <v>27.027000000000001</v>
      </c>
      <c r="R47" s="65">
        <v>0</v>
      </c>
      <c r="S47" s="64">
        <v>0</v>
      </c>
      <c r="T47" s="67">
        <v>9</v>
      </c>
      <c r="U47" s="68">
        <v>24.324300000000001</v>
      </c>
      <c r="V47" s="71">
        <v>3</v>
      </c>
      <c r="W47" s="68">
        <v>7.6923000000000004</v>
      </c>
      <c r="X47" s="74">
        <v>308</v>
      </c>
      <c r="Y47" s="75">
        <v>100</v>
      </c>
      <c r="Z47" s="82"/>
    </row>
    <row r="48" spans="1:26" s="24" customFormat="1" ht="15" customHeight="1" x14ac:dyDescent="0.2">
      <c r="A48" s="22" t="s">
        <v>19</v>
      </c>
      <c r="B48" s="62" t="s">
        <v>61</v>
      </c>
      <c r="C48" s="39">
        <v>313</v>
      </c>
      <c r="D48" s="47">
        <v>23</v>
      </c>
      <c r="E48" s="41">
        <v>7.3482000000000003</v>
      </c>
      <c r="F48" s="47">
        <v>290</v>
      </c>
      <c r="G48" s="46">
        <v>92.652000000000001</v>
      </c>
      <c r="H48" s="47">
        <v>1</v>
      </c>
      <c r="I48" s="42">
        <v>0.3448</v>
      </c>
      <c r="J48" s="44">
        <v>0</v>
      </c>
      <c r="K48" s="42">
        <v>0</v>
      </c>
      <c r="L48" s="43">
        <v>9</v>
      </c>
      <c r="M48" s="42">
        <v>3.1034000000000002</v>
      </c>
      <c r="N48" s="44">
        <v>185</v>
      </c>
      <c r="O48" s="42">
        <v>63.793100000000003</v>
      </c>
      <c r="P48" s="44">
        <v>87</v>
      </c>
      <c r="Q48" s="42">
        <v>30</v>
      </c>
      <c r="R48" s="43">
        <v>0</v>
      </c>
      <c r="S48" s="42">
        <v>0</v>
      </c>
      <c r="T48" s="48">
        <v>8</v>
      </c>
      <c r="U48" s="41">
        <v>2.7585999999999999</v>
      </c>
      <c r="V48" s="47">
        <v>16</v>
      </c>
      <c r="W48" s="41">
        <v>5.1117999999999997</v>
      </c>
      <c r="X48" s="25">
        <v>1236</v>
      </c>
      <c r="Y48" s="26">
        <v>100</v>
      </c>
      <c r="Z48" s="83"/>
    </row>
    <row r="49" spans="1:26" s="24" customFormat="1" ht="15" customHeight="1" x14ac:dyDescent="0.2">
      <c r="A49" s="22" t="s">
        <v>19</v>
      </c>
      <c r="B49" s="78" t="s">
        <v>62</v>
      </c>
      <c r="C49" s="79">
        <v>49</v>
      </c>
      <c r="D49" s="71">
        <v>3</v>
      </c>
      <c r="E49" s="68">
        <v>6.1223999999999998</v>
      </c>
      <c r="F49" s="71">
        <v>46</v>
      </c>
      <c r="G49" s="81">
        <v>93.878</v>
      </c>
      <c r="H49" s="63">
        <v>24</v>
      </c>
      <c r="I49" s="64">
        <v>52.173900000000003</v>
      </c>
      <c r="J49" s="65">
        <v>0</v>
      </c>
      <c r="K49" s="64">
        <v>0</v>
      </c>
      <c r="L49" s="65">
        <v>1</v>
      </c>
      <c r="M49" s="64">
        <v>2.1739000000000002</v>
      </c>
      <c r="N49" s="65">
        <v>1</v>
      </c>
      <c r="O49" s="64">
        <v>2.1739000000000002</v>
      </c>
      <c r="P49" s="66">
        <v>19</v>
      </c>
      <c r="Q49" s="64">
        <v>41.304000000000002</v>
      </c>
      <c r="R49" s="66">
        <v>0</v>
      </c>
      <c r="S49" s="64">
        <v>0</v>
      </c>
      <c r="T49" s="67">
        <v>1</v>
      </c>
      <c r="U49" s="68">
        <v>2.1739000000000002</v>
      </c>
      <c r="V49" s="71">
        <v>0</v>
      </c>
      <c r="W49" s="68">
        <v>0</v>
      </c>
      <c r="X49" s="74">
        <v>688</v>
      </c>
      <c r="Y49" s="75">
        <v>100</v>
      </c>
      <c r="Z49" s="82"/>
    </row>
    <row r="50" spans="1:26" s="24" customFormat="1" ht="15" customHeight="1" x14ac:dyDescent="0.2">
      <c r="A50" s="22" t="s">
        <v>19</v>
      </c>
      <c r="B50" s="62" t="s">
        <v>63</v>
      </c>
      <c r="C50" s="39">
        <v>207</v>
      </c>
      <c r="D50" s="40">
        <v>11</v>
      </c>
      <c r="E50" s="41">
        <v>5.3140000000000001</v>
      </c>
      <c r="F50" s="40">
        <v>196</v>
      </c>
      <c r="G50" s="46">
        <v>94.686000000000007</v>
      </c>
      <c r="H50" s="40">
        <v>0</v>
      </c>
      <c r="I50" s="42">
        <v>0</v>
      </c>
      <c r="J50" s="44">
        <v>1</v>
      </c>
      <c r="K50" s="42">
        <v>0.51019999999999999</v>
      </c>
      <c r="L50" s="43">
        <v>7</v>
      </c>
      <c r="M50" s="42">
        <v>3.5714000000000001</v>
      </c>
      <c r="N50" s="44">
        <v>97</v>
      </c>
      <c r="O50" s="42">
        <v>49.489800000000002</v>
      </c>
      <c r="P50" s="44">
        <v>86</v>
      </c>
      <c r="Q50" s="42">
        <v>43.878</v>
      </c>
      <c r="R50" s="43">
        <v>0</v>
      </c>
      <c r="S50" s="42">
        <v>0</v>
      </c>
      <c r="T50" s="48">
        <v>5</v>
      </c>
      <c r="U50" s="41">
        <v>2.5510000000000002</v>
      </c>
      <c r="V50" s="40">
        <v>2</v>
      </c>
      <c r="W50" s="41">
        <v>0.96619999999999995</v>
      </c>
      <c r="X50" s="25">
        <v>1818</v>
      </c>
      <c r="Y50" s="26">
        <v>100</v>
      </c>
      <c r="Z50" s="83"/>
    </row>
    <row r="51" spans="1:26" s="24" customFormat="1" ht="15" customHeight="1" x14ac:dyDescent="0.2">
      <c r="A51" s="22" t="s">
        <v>19</v>
      </c>
      <c r="B51" s="78" t="s">
        <v>64</v>
      </c>
      <c r="C51" s="77">
        <v>1406</v>
      </c>
      <c r="D51" s="63">
        <v>167</v>
      </c>
      <c r="E51" s="68">
        <v>11.877700000000001</v>
      </c>
      <c r="F51" s="63">
        <v>1239</v>
      </c>
      <c r="G51" s="81">
        <v>88.122</v>
      </c>
      <c r="H51" s="63">
        <v>1</v>
      </c>
      <c r="I51" s="64">
        <v>8.0699999999999994E-2</v>
      </c>
      <c r="J51" s="66">
        <v>1</v>
      </c>
      <c r="K51" s="64">
        <v>8.0699999999999994E-2</v>
      </c>
      <c r="L51" s="65">
        <v>707</v>
      </c>
      <c r="M51" s="64">
        <v>57.062100000000001</v>
      </c>
      <c r="N51" s="65">
        <v>371</v>
      </c>
      <c r="O51" s="64">
        <v>29.9435</v>
      </c>
      <c r="P51" s="65">
        <v>143</v>
      </c>
      <c r="Q51" s="64">
        <v>11.542</v>
      </c>
      <c r="R51" s="66">
        <v>0</v>
      </c>
      <c r="S51" s="64">
        <v>0</v>
      </c>
      <c r="T51" s="67">
        <v>16</v>
      </c>
      <c r="U51" s="68">
        <v>1.2914000000000001</v>
      </c>
      <c r="V51" s="63">
        <v>115</v>
      </c>
      <c r="W51" s="68">
        <v>8.1791999999999998</v>
      </c>
      <c r="X51" s="74">
        <v>8616</v>
      </c>
      <c r="Y51" s="75">
        <v>100</v>
      </c>
      <c r="Z51" s="82"/>
    </row>
    <row r="52" spans="1:26" s="24" customFormat="1" ht="15" customHeight="1" x14ac:dyDescent="0.2">
      <c r="A52" s="22" t="s">
        <v>19</v>
      </c>
      <c r="B52" s="62" t="s">
        <v>65</v>
      </c>
      <c r="C52" s="39">
        <v>19</v>
      </c>
      <c r="D52" s="40">
        <v>0</v>
      </c>
      <c r="E52" s="41">
        <v>0</v>
      </c>
      <c r="F52" s="40">
        <v>19</v>
      </c>
      <c r="G52" s="46">
        <v>100</v>
      </c>
      <c r="H52" s="47">
        <v>0</v>
      </c>
      <c r="I52" s="42">
        <v>0</v>
      </c>
      <c r="J52" s="44">
        <v>0</v>
      </c>
      <c r="K52" s="42">
        <v>0</v>
      </c>
      <c r="L52" s="43">
        <v>3</v>
      </c>
      <c r="M52" s="42">
        <v>15.7895</v>
      </c>
      <c r="N52" s="43">
        <v>1</v>
      </c>
      <c r="O52" s="42">
        <v>5.2632000000000003</v>
      </c>
      <c r="P52" s="44">
        <v>15</v>
      </c>
      <c r="Q52" s="42">
        <v>78.947000000000003</v>
      </c>
      <c r="R52" s="43">
        <v>0</v>
      </c>
      <c r="S52" s="42">
        <v>0</v>
      </c>
      <c r="T52" s="45">
        <v>0</v>
      </c>
      <c r="U52" s="41">
        <v>0</v>
      </c>
      <c r="V52" s="40">
        <v>0</v>
      </c>
      <c r="W52" s="41">
        <v>0</v>
      </c>
      <c r="X52" s="25">
        <v>1009</v>
      </c>
      <c r="Y52" s="26">
        <v>100</v>
      </c>
      <c r="Z52" s="83"/>
    </row>
    <row r="53" spans="1:26" s="24" customFormat="1" ht="15" customHeight="1" x14ac:dyDescent="0.2">
      <c r="A53" s="22" t="s">
        <v>19</v>
      </c>
      <c r="B53" s="78" t="s">
        <v>66</v>
      </c>
      <c r="C53" s="79">
        <v>22</v>
      </c>
      <c r="D53" s="71">
        <v>5</v>
      </c>
      <c r="E53" s="68">
        <v>22.7273</v>
      </c>
      <c r="F53" s="63">
        <v>17</v>
      </c>
      <c r="G53" s="81">
        <v>77.272999999999996</v>
      </c>
      <c r="H53" s="71">
        <v>0</v>
      </c>
      <c r="I53" s="64">
        <v>0</v>
      </c>
      <c r="J53" s="65">
        <v>0</v>
      </c>
      <c r="K53" s="64">
        <v>0</v>
      </c>
      <c r="L53" s="66">
        <v>0</v>
      </c>
      <c r="M53" s="64">
        <v>0</v>
      </c>
      <c r="N53" s="65">
        <v>2</v>
      </c>
      <c r="O53" s="64">
        <v>11.764699999999999</v>
      </c>
      <c r="P53" s="66">
        <v>15</v>
      </c>
      <c r="Q53" s="64">
        <v>88.234999999999999</v>
      </c>
      <c r="R53" s="66">
        <v>0</v>
      </c>
      <c r="S53" s="64">
        <v>0</v>
      </c>
      <c r="T53" s="67">
        <v>0</v>
      </c>
      <c r="U53" s="68">
        <v>0</v>
      </c>
      <c r="V53" s="71">
        <v>1</v>
      </c>
      <c r="W53" s="68">
        <v>4.5454999999999997</v>
      </c>
      <c r="X53" s="74">
        <v>306</v>
      </c>
      <c r="Y53" s="75">
        <v>100</v>
      </c>
      <c r="Z53" s="82"/>
    </row>
    <row r="54" spans="1:26" s="24" customFormat="1" ht="15" customHeight="1" x14ac:dyDescent="0.2">
      <c r="A54" s="22" t="s">
        <v>19</v>
      </c>
      <c r="B54" s="62" t="s">
        <v>67</v>
      </c>
      <c r="C54" s="39">
        <v>85</v>
      </c>
      <c r="D54" s="40">
        <v>9</v>
      </c>
      <c r="E54" s="41">
        <v>10.588200000000001</v>
      </c>
      <c r="F54" s="47">
        <v>76</v>
      </c>
      <c r="G54" s="46">
        <v>89.412000000000006</v>
      </c>
      <c r="H54" s="47">
        <v>0</v>
      </c>
      <c r="I54" s="42">
        <v>0</v>
      </c>
      <c r="J54" s="44">
        <v>0</v>
      </c>
      <c r="K54" s="72">
        <v>0</v>
      </c>
      <c r="L54" s="43">
        <v>7</v>
      </c>
      <c r="M54" s="72">
        <v>9.2104999999999997</v>
      </c>
      <c r="N54" s="44">
        <v>35</v>
      </c>
      <c r="O54" s="42">
        <v>46.052599999999998</v>
      </c>
      <c r="P54" s="44">
        <v>27</v>
      </c>
      <c r="Q54" s="42">
        <v>35.526000000000003</v>
      </c>
      <c r="R54" s="44">
        <v>0</v>
      </c>
      <c r="S54" s="42">
        <v>0</v>
      </c>
      <c r="T54" s="48">
        <v>7</v>
      </c>
      <c r="U54" s="41">
        <v>9.2104999999999997</v>
      </c>
      <c r="V54" s="40">
        <v>7</v>
      </c>
      <c r="W54" s="41">
        <v>8.2353000000000005</v>
      </c>
      <c r="X54" s="25">
        <v>1971</v>
      </c>
      <c r="Y54" s="26">
        <v>100</v>
      </c>
      <c r="Z54" s="83"/>
    </row>
    <row r="55" spans="1:26" s="24" customFormat="1" ht="15" customHeight="1" x14ac:dyDescent="0.2">
      <c r="A55" s="22" t="s">
        <v>19</v>
      </c>
      <c r="B55" s="78" t="s">
        <v>68</v>
      </c>
      <c r="C55" s="77">
        <v>192</v>
      </c>
      <c r="D55" s="63">
        <v>6</v>
      </c>
      <c r="E55" s="68">
        <v>3.125</v>
      </c>
      <c r="F55" s="71">
        <v>186</v>
      </c>
      <c r="G55" s="81">
        <v>96.875</v>
      </c>
      <c r="H55" s="63">
        <v>2</v>
      </c>
      <c r="I55" s="64">
        <v>1.0752999999999999</v>
      </c>
      <c r="J55" s="65">
        <v>1</v>
      </c>
      <c r="K55" s="64">
        <v>0.53759999999999997</v>
      </c>
      <c r="L55" s="66">
        <v>54</v>
      </c>
      <c r="M55" s="64">
        <v>29.032299999999999</v>
      </c>
      <c r="N55" s="66">
        <v>7</v>
      </c>
      <c r="O55" s="64">
        <v>3.7633999999999999</v>
      </c>
      <c r="P55" s="65">
        <v>115</v>
      </c>
      <c r="Q55" s="64">
        <v>61.828000000000003</v>
      </c>
      <c r="R55" s="65">
        <v>0</v>
      </c>
      <c r="S55" s="64">
        <v>0</v>
      </c>
      <c r="T55" s="70">
        <v>7</v>
      </c>
      <c r="U55" s="68">
        <v>3.7633999999999999</v>
      </c>
      <c r="V55" s="63">
        <v>17</v>
      </c>
      <c r="W55" s="68">
        <v>8.8542000000000005</v>
      </c>
      <c r="X55" s="74">
        <v>2305</v>
      </c>
      <c r="Y55" s="75">
        <v>100</v>
      </c>
      <c r="Z55" s="82"/>
    </row>
    <row r="56" spans="1:26" s="24" customFormat="1" ht="15" customHeight="1" x14ac:dyDescent="0.2">
      <c r="A56" s="22" t="s">
        <v>19</v>
      </c>
      <c r="B56" s="62" t="s">
        <v>69</v>
      </c>
      <c r="C56" s="39">
        <v>24</v>
      </c>
      <c r="D56" s="47">
        <v>3</v>
      </c>
      <c r="E56" s="41">
        <v>12.5</v>
      </c>
      <c r="F56" s="47">
        <v>21</v>
      </c>
      <c r="G56" s="46">
        <v>87.5</v>
      </c>
      <c r="H56" s="40">
        <v>0</v>
      </c>
      <c r="I56" s="42">
        <v>0</v>
      </c>
      <c r="J56" s="44">
        <v>0</v>
      </c>
      <c r="K56" s="42">
        <v>0</v>
      </c>
      <c r="L56" s="44">
        <v>0</v>
      </c>
      <c r="M56" s="42">
        <v>0</v>
      </c>
      <c r="N56" s="43">
        <v>2</v>
      </c>
      <c r="O56" s="42">
        <v>9.5237999999999996</v>
      </c>
      <c r="P56" s="44">
        <v>17</v>
      </c>
      <c r="Q56" s="42">
        <v>80.951999999999998</v>
      </c>
      <c r="R56" s="43">
        <v>0</v>
      </c>
      <c r="S56" s="42">
        <v>0</v>
      </c>
      <c r="T56" s="45">
        <v>2</v>
      </c>
      <c r="U56" s="41">
        <v>9.5237999999999996</v>
      </c>
      <c r="V56" s="47">
        <v>0</v>
      </c>
      <c r="W56" s="41">
        <v>0</v>
      </c>
      <c r="X56" s="25">
        <v>720</v>
      </c>
      <c r="Y56" s="26">
        <v>100</v>
      </c>
      <c r="Z56" s="83"/>
    </row>
    <row r="57" spans="1:26" s="24" customFormat="1" ht="15" customHeight="1" x14ac:dyDescent="0.2">
      <c r="A57" s="22" t="s">
        <v>19</v>
      </c>
      <c r="B57" s="78" t="s">
        <v>70</v>
      </c>
      <c r="C57" s="77">
        <v>372</v>
      </c>
      <c r="D57" s="71">
        <v>3</v>
      </c>
      <c r="E57" s="68">
        <v>0.80649999999999999</v>
      </c>
      <c r="F57" s="71">
        <v>369</v>
      </c>
      <c r="G57" s="81">
        <v>99.194000000000003</v>
      </c>
      <c r="H57" s="63">
        <v>10</v>
      </c>
      <c r="I57" s="64">
        <v>2.71</v>
      </c>
      <c r="J57" s="66">
        <v>1</v>
      </c>
      <c r="K57" s="64">
        <v>0.27100000000000002</v>
      </c>
      <c r="L57" s="65">
        <v>23</v>
      </c>
      <c r="M57" s="64">
        <v>6.2331000000000003</v>
      </c>
      <c r="N57" s="65">
        <v>108</v>
      </c>
      <c r="O57" s="64">
        <v>29.2683</v>
      </c>
      <c r="P57" s="65">
        <v>205</v>
      </c>
      <c r="Q57" s="64">
        <v>55.555999999999997</v>
      </c>
      <c r="R57" s="65">
        <v>0</v>
      </c>
      <c r="S57" s="64">
        <v>0</v>
      </c>
      <c r="T57" s="70">
        <v>22</v>
      </c>
      <c r="U57" s="68">
        <v>5.9621000000000004</v>
      </c>
      <c r="V57" s="71">
        <v>12</v>
      </c>
      <c r="W57" s="68">
        <v>3.2258</v>
      </c>
      <c r="X57" s="74">
        <v>2232</v>
      </c>
      <c r="Y57" s="75">
        <v>100</v>
      </c>
      <c r="Z57" s="82"/>
    </row>
    <row r="58" spans="1:26" s="24" customFormat="1" ht="15" customHeight="1" thickBot="1" x14ac:dyDescent="0.25">
      <c r="A58" s="22" t="s">
        <v>19</v>
      </c>
      <c r="B58" s="80" t="s">
        <v>71</v>
      </c>
      <c r="C58" s="50">
        <v>8</v>
      </c>
      <c r="D58" s="51">
        <v>1</v>
      </c>
      <c r="E58" s="52">
        <v>12.5</v>
      </c>
      <c r="F58" s="51">
        <v>7</v>
      </c>
      <c r="G58" s="57">
        <v>87.5</v>
      </c>
      <c r="H58" s="53">
        <v>2</v>
      </c>
      <c r="I58" s="54">
        <v>28.571400000000001</v>
      </c>
      <c r="J58" s="55">
        <v>0</v>
      </c>
      <c r="K58" s="54">
        <v>0</v>
      </c>
      <c r="L58" s="56">
        <v>0</v>
      </c>
      <c r="M58" s="54">
        <v>0</v>
      </c>
      <c r="N58" s="55">
        <v>0</v>
      </c>
      <c r="O58" s="54">
        <v>0</v>
      </c>
      <c r="P58" s="55">
        <v>3</v>
      </c>
      <c r="Q58" s="54">
        <v>42.856999999999999</v>
      </c>
      <c r="R58" s="55">
        <v>0</v>
      </c>
      <c r="S58" s="54">
        <v>0</v>
      </c>
      <c r="T58" s="73">
        <v>2</v>
      </c>
      <c r="U58" s="52">
        <v>28.571400000000001</v>
      </c>
      <c r="V58" s="51">
        <v>0</v>
      </c>
      <c r="W58" s="52">
        <v>0</v>
      </c>
      <c r="X58" s="27">
        <v>365</v>
      </c>
      <c r="Y58" s="28">
        <v>100</v>
      </c>
      <c r="Z58" s="85"/>
    </row>
    <row r="59" spans="1:26" s="24" customFormat="1" ht="15" customHeight="1" x14ac:dyDescent="0.2">
      <c r="A59" s="22"/>
      <c r="B59" s="62"/>
      <c r="C59" s="43"/>
      <c r="D59" s="44"/>
      <c r="E59" s="46"/>
      <c r="F59" s="44"/>
      <c r="G59" s="46"/>
      <c r="H59" s="43"/>
      <c r="I59" s="46"/>
      <c r="J59" s="44"/>
      <c r="K59" s="46"/>
      <c r="L59" s="43"/>
      <c r="M59" s="46"/>
      <c r="N59" s="44"/>
      <c r="O59" s="46"/>
      <c r="P59" s="44"/>
      <c r="Q59" s="46"/>
      <c r="R59" s="44"/>
      <c r="S59" s="46"/>
      <c r="T59" s="43"/>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80</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79</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78</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male students with disabilities who received ", LOWER(A7), ", ",D69," (",TEXT(E7,"0.0"),"%) were served solely under Section 504 and ", F69," (",TEXT(G7,"0.0"),"%) were served under IDEA.")</f>
        <v>NOTE: Table reads (for US Totals):  Of all 11,032 public school male students with disabilities who received school-related arrests, 815 (7.4%) were served solely under Section 504 and 10,217 (92.6%)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7" s="24" customFormat="1" ht="15" customHeight="1" x14ac:dyDescent="0.2">
      <c r="A65" s="22"/>
      <c r="B65" s="32" t="str">
        <f>CONCATENATE("            Table reads (for US Race/Ethnicity):  Of all ",TEXT(F7,"#,##0")," public school male students with disabilities served under IDEA who received ",LOWER(A7), ", ",TEXT(H7,"#,##0")," (",TEXT(I7,"0.0"),"%) were American Indian or Alaska Native.")</f>
        <v xml:space="preserve">            Table reads (for US Race/Ethnicity):  Of all 10,217 public school male students with disabilities served under IDEA who received school-related arrests, 140 (1.4%) were American Indian or Alaska Native.</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7" s="24" customFormat="1" ht="15" customHeight="1" x14ac:dyDescent="0.2">
      <c r="A66" s="22"/>
      <c r="B66" s="113" t="s">
        <v>76</v>
      </c>
      <c r="C66" s="113"/>
      <c r="D66" s="113"/>
      <c r="E66" s="113"/>
      <c r="F66" s="113"/>
      <c r="G66" s="113"/>
      <c r="H66" s="113"/>
      <c r="I66" s="113"/>
      <c r="J66" s="113"/>
      <c r="K66" s="113"/>
      <c r="L66" s="113"/>
      <c r="M66" s="113"/>
      <c r="N66" s="113"/>
      <c r="O66" s="113"/>
      <c r="P66" s="113"/>
      <c r="Q66" s="113"/>
      <c r="R66" s="113"/>
      <c r="S66" s="113"/>
      <c r="T66" s="113"/>
      <c r="U66" s="113"/>
      <c r="V66" s="113"/>
      <c r="W66" s="113"/>
      <c r="X66" s="30"/>
      <c r="Y66" s="30"/>
      <c r="Z66" s="30"/>
    </row>
    <row r="67" spans="1:27" s="35" customFormat="1" ht="14.1" customHeight="1" x14ac:dyDescent="0.2">
      <c r="A67" s="38"/>
      <c r="B67" s="113" t="s">
        <v>77</v>
      </c>
      <c r="C67" s="113"/>
      <c r="D67" s="113"/>
      <c r="E67" s="113"/>
      <c r="F67" s="113"/>
      <c r="G67" s="113"/>
      <c r="H67" s="113"/>
      <c r="I67" s="113"/>
      <c r="J67" s="113"/>
      <c r="K67" s="113"/>
      <c r="L67" s="113"/>
      <c r="M67" s="113"/>
      <c r="N67" s="113"/>
      <c r="O67" s="113"/>
      <c r="P67" s="113"/>
      <c r="Q67" s="113"/>
      <c r="R67" s="113"/>
      <c r="S67" s="113"/>
      <c r="T67" s="113"/>
      <c r="U67" s="113"/>
      <c r="V67" s="113"/>
      <c r="W67" s="113"/>
      <c r="X67" s="34"/>
      <c r="Y67" s="33"/>
      <c r="Z67" s="33"/>
    </row>
    <row r="68" spans="1:27" ht="15" customHeight="1" x14ac:dyDescent="0.2"/>
    <row r="69" spans="1:27" x14ac:dyDescent="0.2">
      <c r="B69" s="58"/>
      <c r="C69" s="59" t="str">
        <f>IF(ISTEXT(C7),LEFT(C7,3),TEXT(C7,"#,##0"))</f>
        <v>11,032</v>
      </c>
      <c r="D69" s="59" t="str">
        <f>IF(ISTEXT(D7),LEFT(D7,3),TEXT(D7,"#,##0"))</f>
        <v>815</v>
      </c>
      <c r="E69" s="59"/>
      <c r="F69" s="59" t="str">
        <f>IF(ISTEXT(F7),LEFT(F7,3),TEXT(F7,"#,##0"))</f>
        <v>10,217</v>
      </c>
      <c r="G69" s="59"/>
      <c r="H69" s="59" t="str">
        <f>IF(ISTEXT(H7),LEFT(H7,3),TEXT(H7,"#,##0"))</f>
        <v>140</v>
      </c>
      <c r="I69" s="5"/>
      <c r="J69" s="5"/>
      <c r="K69" s="5"/>
      <c r="L69" s="5"/>
      <c r="M69" s="5"/>
      <c r="N69" s="5"/>
      <c r="O69" s="5"/>
      <c r="P69" s="5"/>
      <c r="Q69" s="5"/>
      <c r="R69" s="5"/>
      <c r="S69" s="5"/>
      <c r="T69" s="5"/>
      <c r="U69" s="5"/>
      <c r="V69" s="60"/>
      <c r="W69" s="61"/>
    </row>
    <row r="70" spans="1:27"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61"/>
    </row>
  </sheetData>
  <mergeCells count="18">
    <mergeCell ref="Y4:Z5"/>
    <mergeCell ref="B2:W2"/>
    <mergeCell ref="B4:B5"/>
    <mergeCell ref="C4:C5"/>
    <mergeCell ref="D4:E5"/>
    <mergeCell ref="F4:G5"/>
    <mergeCell ref="H4:U4"/>
    <mergeCell ref="V4:W5"/>
    <mergeCell ref="B66:W66"/>
    <mergeCell ref="B67:W67"/>
    <mergeCell ref="X4:X5"/>
    <mergeCell ref="H5:I5"/>
    <mergeCell ref="J5:K5"/>
    <mergeCell ref="L5:M5"/>
    <mergeCell ref="N5:O5"/>
    <mergeCell ref="P5:Q5"/>
    <mergeCell ref="R5:S5"/>
    <mergeCell ref="T5:U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zoomScale="80" zoomScaleNormal="80" workbookViewId="0"/>
  </sheetViews>
  <sheetFormatPr defaultColWidth="10.140625" defaultRowHeight="14.25" x14ac:dyDescent="0.2"/>
  <cols>
    <col min="1" max="1" width="3.28515625" style="36" customWidth="1"/>
    <col min="2" max="2" width="18.85546875" style="6" customWidth="1"/>
    <col min="3" max="21" width="12.7109375" style="6" customWidth="1"/>
    <col min="22" max="22" width="12.7109375" style="5" customWidth="1"/>
    <col min="23" max="23" width="12.7109375" style="37" customWidth="1"/>
    <col min="24" max="25" width="12.7109375" style="6" customWidth="1"/>
    <col min="26" max="26" width="1" style="6" customWidth="1"/>
    <col min="27" max="27" width="6.140625" style="38" customWidth="1"/>
    <col min="28" max="16384" width="10.140625" style="38"/>
  </cols>
  <sheetData>
    <row r="1" spans="1:26" s="6" customFormat="1" ht="15" customHeight="1" x14ac:dyDescent="0.2">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school-related arrests by disability status,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4.95" customHeight="1" x14ac:dyDescent="0.2">
      <c r="A4" s="11"/>
      <c r="B4" s="93" t="s">
        <v>0</v>
      </c>
      <c r="C4" s="95" t="s">
        <v>83</v>
      </c>
      <c r="D4" s="97" t="s">
        <v>3</v>
      </c>
      <c r="E4" s="98"/>
      <c r="F4" s="97" t="s">
        <v>2</v>
      </c>
      <c r="G4" s="98"/>
      <c r="H4" s="101" t="s">
        <v>82</v>
      </c>
      <c r="I4" s="102"/>
      <c r="J4" s="102"/>
      <c r="K4" s="102"/>
      <c r="L4" s="102"/>
      <c r="M4" s="102"/>
      <c r="N4" s="102"/>
      <c r="O4" s="102"/>
      <c r="P4" s="102"/>
      <c r="Q4" s="102"/>
      <c r="R4" s="102"/>
      <c r="S4" s="102"/>
      <c r="T4" s="102"/>
      <c r="U4" s="103"/>
      <c r="V4" s="97" t="s">
        <v>81</v>
      </c>
      <c r="W4" s="98"/>
      <c r="X4" s="104" t="s">
        <v>5</v>
      </c>
      <c r="Y4" s="90" t="s">
        <v>6</v>
      </c>
      <c r="Z4" s="91"/>
    </row>
    <row r="5" spans="1:26" s="12" customFormat="1" ht="24.95" customHeight="1" x14ac:dyDescent="0.2">
      <c r="A5" s="11"/>
      <c r="B5" s="94"/>
      <c r="C5" s="96"/>
      <c r="D5" s="99"/>
      <c r="E5" s="100"/>
      <c r="F5" s="99"/>
      <c r="G5" s="100"/>
      <c r="H5" s="106" t="s">
        <v>7</v>
      </c>
      <c r="I5" s="107"/>
      <c r="J5" s="108" t="s">
        <v>8</v>
      </c>
      <c r="K5" s="107"/>
      <c r="L5" s="109" t="s">
        <v>9</v>
      </c>
      <c r="M5" s="107"/>
      <c r="N5" s="109" t="s">
        <v>10</v>
      </c>
      <c r="O5" s="107"/>
      <c r="P5" s="109" t="s">
        <v>11</v>
      </c>
      <c r="Q5" s="107"/>
      <c r="R5" s="109" t="s">
        <v>12</v>
      </c>
      <c r="S5" s="107"/>
      <c r="T5" s="109" t="s">
        <v>13</v>
      </c>
      <c r="U5" s="110"/>
      <c r="V5" s="99"/>
      <c r="W5" s="100"/>
      <c r="X5" s="105"/>
      <c r="Y5" s="90"/>
      <c r="Z5" s="91"/>
    </row>
    <row r="6" spans="1:26"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c r="Z6" s="84"/>
    </row>
    <row r="7" spans="1:26" s="24" customFormat="1" ht="15" customHeight="1" x14ac:dyDescent="0.2">
      <c r="A7" s="22" t="s">
        <v>17</v>
      </c>
      <c r="B7" s="76" t="s">
        <v>18</v>
      </c>
      <c r="C7" s="77">
        <v>3205</v>
      </c>
      <c r="D7" s="69">
        <v>272</v>
      </c>
      <c r="E7" s="68">
        <v>8.4870000000000001</v>
      </c>
      <c r="F7" s="69">
        <v>2933</v>
      </c>
      <c r="G7" s="81">
        <v>91.513000000000005</v>
      </c>
      <c r="H7" s="63">
        <v>55</v>
      </c>
      <c r="I7" s="64">
        <v>1.8752</v>
      </c>
      <c r="J7" s="65">
        <v>11</v>
      </c>
      <c r="K7" s="64">
        <v>0.37503999999999998</v>
      </c>
      <c r="L7" s="65">
        <v>595</v>
      </c>
      <c r="M7" s="64">
        <v>20.286000000000001</v>
      </c>
      <c r="N7" s="65">
        <v>1225</v>
      </c>
      <c r="O7" s="64">
        <v>41.765999999999998</v>
      </c>
      <c r="P7" s="65">
        <v>916</v>
      </c>
      <c r="Q7" s="64">
        <v>31.231000000000002</v>
      </c>
      <c r="R7" s="66">
        <v>11</v>
      </c>
      <c r="S7" s="64">
        <v>0.375</v>
      </c>
      <c r="T7" s="67">
        <v>120</v>
      </c>
      <c r="U7" s="68">
        <v>4.0914000000000001</v>
      </c>
      <c r="V7" s="69">
        <v>175</v>
      </c>
      <c r="W7" s="68">
        <v>5.4602000000000004</v>
      </c>
      <c r="X7" s="74">
        <v>96360</v>
      </c>
      <c r="Y7" s="75">
        <v>98.07</v>
      </c>
      <c r="Z7" s="82"/>
    </row>
    <row r="8" spans="1:26" s="24" customFormat="1" ht="15" customHeight="1" x14ac:dyDescent="0.2">
      <c r="A8" s="22" t="s">
        <v>19</v>
      </c>
      <c r="B8" s="62" t="s">
        <v>20</v>
      </c>
      <c r="C8" s="39">
        <v>66</v>
      </c>
      <c r="D8" s="40">
        <v>2</v>
      </c>
      <c r="E8" s="41">
        <v>3.03</v>
      </c>
      <c r="F8" s="47">
        <v>64</v>
      </c>
      <c r="G8" s="46">
        <v>96.97</v>
      </c>
      <c r="H8" s="40">
        <v>0</v>
      </c>
      <c r="I8" s="42">
        <v>0</v>
      </c>
      <c r="J8" s="44">
        <v>0</v>
      </c>
      <c r="K8" s="42">
        <v>0</v>
      </c>
      <c r="L8" s="43">
        <v>0</v>
      </c>
      <c r="M8" s="42">
        <v>0</v>
      </c>
      <c r="N8" s="44">
        <v>54</v>
      </c>
      <c r="O8" s="42">
        <v>84.375</v>
      </c>
      <c r="P8" s="44">
        <v>10</v>
      </c>
      <c r="Q8" s="42">
        <v>15.625</v>
      </c>
      <c r="R8" s="44">
        <v>0</v>
      </c>
      <c r="S8" s="42">
        <v>0</v>
      </c>
      <c r="T8" s="48">
        <v>0</v>
      </c>
      <c r="U8" s="41">
        <v>0</v>
      </c>
      <c r="V8" s="40">
        <v>0</v>
      </c>
      <c r="W8" s="41">
        <v>0</v>
      </c>
      <c r="X8" s="25">
        <v>1400</v>
      </c>
      <c r="Y8" s="26">
        <v>100</v>
      </c>
      <c r="Z8" s="83"/>
    </row>
    <row r="9" spans="1:26" s="24" customFormat="1" ht="15" customHeight="1" x14ac:dyDescent="0.2">
      <c r="A9" s="22" t="s">
        <v>19</v>
      </c>
      <c r="B9" s="78" t="s">
        <v>21</v>
      </c>
      <c r="C9" s="77">
        <v>0</v>
      </c>
      <c r="D9" s="71">
        <v>0</v>
      </c>
      <c r="E9" s="68">
        <v>0</v>
      </c>
      <c r="F9" s="71">
        <v>0</v>
      </c>
      <c r="G9" s="81">
        <v>0</v>
      </c>
      <c r="H9" s="63">
        <v>0</v>
      </c>
      <c r="I9" s="64">
        <v>0</v>
      </c>
      <c r="J9" s="65">
        <v>0</v>
      </c>
      <c r="K9" s="64">
        <v>0</v>
      </c>
      <c r="L9" s="65">
        <v>0</v>
      </c>
      <c r="M9" s="64">
        <v>0</v>
      </c>
      <c r="N9" s="66">
        <v>0</v>
      </c>
      <c r="O9" s="64">
        <v>0</v>
      </c>
      <c r="P9" s="66">
        <v>0</v>
      </c>
      <c r="Q9" s="64">
        <v>0</v>
      </c>
      <c r="R9" s="65">
        <v>0</v>
      </c>
      <c r="S9" s="64">
        <v>0</v>
      </c>
      <c r="T9" s="70">
        <v>0</v>
      </c>
      <c r="U9" s="68">
        <v>0</v>
      </c>
      <c r="V9" s="71">
        <v>0</v>
      </c>
      <c r="W9" s="68">
        <v>0</v>
      </c>
      <c r="X9" s="74">
        <v>503</v>
      </c>
      <c r="Y9" s="75">
        <v>100</v>
      </c>
      <c r="Z9" s="82"/>
    </row>
    <row r="10" spans="1:26" s="24" customFormat="1" ht="15" customHeight="1" x14ac:dyDescent="0.2">
      <c r="A10" s="22" t="s">
        <v>19</v>
      </c>
      <c r="B10" s="62" t="s">
        <v>22</v>
      </c>
      <c r="C10" s="39">
        <v>62</v>
      </c>
      <c r="D10" s="47">
        <v>5</v>
      </c>
      <c r="E10" s="41">
        <v>8.0649999999999995</v>
      </c>
      <c r="F10" s="47">
        <v>57</v>
      </c>
      <c r="G10" s="46">
        <v>91.935000000000002</v>
      </c>
      <c r="H10" s="47">
        <v>5</v>
      </c>
      <c r="I10" s="42">
        <v>8.7719000000000005</v>
      </c>
      <c r="J10" s="44">
        <v>0</v>
      </c>
      <c r="K10" s="42">
        <v>0</v>
      </c>
      <c r="L10" s="43">
        <v>29</v>
      </c>
      <c r="M10" s="42">
        <v>50.877000000000002</v>
      </c>
      <c r="N10" s="44">
        <v>5</v>
      </c>
      <c r="O10" s="42">
        <v>8.7720000000000002</v>
      </c>
      <c r="P10" s="43">
        <v>18</v>
      </c>
      <c r="Q10" s="42">
        <v>31.579000000000001</v>
      </c>
      <c r="R10" s="43">
        <v>0</v>
      </c>
      <c r="S10" s="42">
        <v>0</v>
      </c>
      <c r="T10" s="45">
        <v>0</v>
      </c>
      <c r="U10" s="41">
        <v>0</v>
      </c>
      <c r="V10" s="47">
        <v>0</v>
      </c>
      <c r="W10" s="41">
        <v>0</v>
      </c>
      <c r="X10" s="25">
        <v>1977</v>
      </c>
      <c r="Y10" s="26">
        <v>100</v>
      </c>
      <c r="Z10" s="83"/>
    </row>
    <row r="11" spans="1:26" s="24" customFormat="1" ht="15" customHeight="1" x14ac:dyDescent="0.2">
      <c r="A11" s="22" t="s">
        <v>19</v>
      </c>
      <c r="B11" s="78" t="s">
        <v>23</v>
      </c>
      <c r="C11" s="77">
        <v>20</v>
      </c>
      <c r="D11" s="71">
        <v>1</v>
      </c>
      <c r="E11" s="68">
        <v>5</v>
      </c>
      <c r="F11" s="63">
        <v>19</v>
      </c>
      <c r="G11" s="81">
        <v>95</v>
      </c>
      <c r="H11" s="63">
        <v>1</v>
      </c>
      <c r="I11" s="64">
        <v>5.2632000000000003</v>
      </c>
      <c r="J11" s="66">
        <v>0</v>
      </c>
      <c r="K11" s="64">
        <v>0</v>
      </c>
      <c r="L11" s="65">
        <v>3</v>
      </c>
      <c r="M11" s="64">
        <v>15.789</v>
      </c>
      <c r="N11" s="65">
        <v>6</v>
      </c>
      <c r="O11" s="64">
        <v>31.579000000000001</v>
      </c>
      <c r="P11" s="65">
        <v>7</v>
      </c>
      <c r="Q11" s="64">
        <v>36.841999999999999</v>
      </c>
      <c r="R11" s="65">
        <v>0</v>
      </c>
      <c r="S11" s="64">
        <v>0</v>
      </c>
      <c r="T11" s="70">
        <v>2</v>
      </c>
      <c r="U11" s="68">
        <v>10.526300000000001</v>
      </c>
      <c r="V11" s="71">
        <v>4</v>
      </c>
      <c r="W11" s="68">
        <v>20</v>
      </c>
      <c r="X11" s="74">
        <v>1092</v>
      </c>
      <c r="Y11" s="75">
        <v>100</v>
      </c>
      <c r="Z11" s="82"/>
    </row>
    <row r="12" spans="1:26" s="24" customFormat="1" ht="15" customHeight="1" x14ac:dyDescent="0.2">
      <c r="A12" s="22" t="s">
        <v>19</v>
      </c>
      <c r="B12" s="62" t="s">
        <v>24</v>
      </c>
      <c r="C12" s="39">
        <v>114</v>
      </c>
      <c r="D12" s="47">
        <v>7</v>
      </c>
      <c r="E12" s="41">
        <v>6.14</v>
      </c>
      <c r="F12" s="40">
        <v>107</v>
      </c>
      <c r="G12" s="46">
        <v>93.86</v>
      </c>
      <c r="H12" s="40">
        <v>5</v>
      </c>
      <c r="I12" s="42">
        <v>4.6729000000000003</v>
      </c>
      <c r="J12" s="43">
        <v>2</v>
      </c>
      <c r="K12" s="42">
        <v>1.8691599999999999</v>
      </c>
      <c r="L12" s="44">
        <v>59</v>
      </c>
      <c r="M12" s="42">
        <v>55.14</v>
      </c>
      <c r="N12" s="44">
        <v>19</v>
      </c>
      <c r="O12" s="42">
        <v>17.757000000000001</v>
      </c>
      <c r="P12" s="44">
        <v>16</v>
      </c>
      <c r="Q12" s="42">
        <v>14.952999999999999</v>
      </c>
      <c r="R12" s="43">
        <v>1</v>
      </c>
      <c r="S12" s="42">
        <v>0.93459999999999999</v>
      </c>
      <c r="T12" s="48">
        <v>5</v>
      </c>
      <c r="U12" s="41">
        <v>4.6729000000000003</v>
      </c>
      <c r="V12" s="47">
        <v>28</v>
      </c>
      <c r="W12" s="41">
        <v>24.561399999999999</v>
      </c>
      <c r="X12" s="25">
        <v>10138</v>
      </c>
      <c r="Y12" s="26">
        <v>100</v>
      </c>
      <c r="Z12" s="83"/>
    </row>
    <row r="13" spans="1:26" s="24" customFormat="1" ht="15" customHeight="1" x14ac:dyDescent="0.2">
      <c r="A13" s="22" t="s">
        <v>19</v>
      </c>
      <c r="B13" s="78" t="s">
        <v>25</v>
      </c>
      <c r="C13" s="77">
        <v>3</v>
      </c>
      <c r="D13" s="63">
        <v>0</v>
      </c>
      <c r="E13" s="68">
        <v>0</v>
      </c>
      <c r="F13" s="71">
        <v>3</v>
      </c>
      <c r="G13" s="81">
        <v>100</v>
      </c>
      <c r="H13" s="63">
        <v>0</v>
      </c>
      <c r="I13" s="64">
        <v>0</v>
      </c>
      <c r="J13" s="66">
        <v>0</v>
      </c>
      <c r="K13" s="64">
        <v>0</v>
      </c>
      <c r="L13" s="65">
        <v>1</v>
      </c>
      <c r="M13" s="64">
        <v>33.332999999999998</v>
      </c>
      <c r="N13" s="66">
        <v>0</v>
      </c>
      <c r="O13" s="64">
        <v>0</v>
      </c>
      <c r="P13" s="65">
        <v>1</v>
      </c>
      <c r="Q13" s="64">
        <v>33.332999999999998</v>
      </c>
      <c r="R13" s="65">
        <v>0</v>
      </c>
      <c r="S13" s="64">
        <v>0</v>
      </c>
      <c r="T13" s="67">
        <v>1</v>
      </c>
      <c r="U13" s="68">
        <v>33.333300000000001</v>
      </c>
      <c r="V13" s="63">
        <v>1</v>
      </c>
      <c r="W13" s="68">
        <v>33.333300000000001</v>
      </c>
      <c r="X13" s="74">
        <v>1868</v>
      </c>
      <c r="Y13" s="75">
        <v>91.488</v>
      </c>
      <c r="Z13" s="82"/>
    </row>
    <row r="14" spans="1:26" s="24" customFormat="1" ht="15" customHeight="1" x14ac:dyDescent="0.2">
      <c r="A14" s="22" t="s">
        <v>19</v>
      </c>
      <c r="B14" s="62" t="s">
        <v>26</v>
      </c>
      <c r="C14" s="49">
        <v>104</v>
      </c>
      <c r="D14" s="47">
        <v>10</v>
      </c>
      <c r="E14" s="41">
        <v>9.6150000000000002</v>
      </c>
      <c r="F14" s="40">
        <v>94</v>
      </c>
      <c r="G14" s="46">
        <v>90.385000000000005</v>
      </c>
      <c r="H14" s="40">
        <v>0</v>
      </c>
      <c r="I14" s="42">
        <v>0</v>
      </c>
      <c r="J14" s="44">
        <v>0</v>
      </c>
      <c r="K14" s="42">
        <v>0</v>
      </c>
      <c r="L14" s="43">
        <v>45</v>
      </c>
      <c r="M14" s="42">
        <v>47.872</v>
      </c>
      <c r="N14" s="43">
        <v>30</v>
      </c>
      <c r="O14" s="42">
        <v>31.914999999999999</v>
      </c>
      <c r="P14" s="43">
        <v>16</v>
      </c>
      <c r="Q14" s="42">
        <v>17.021000000000001</v>
      </c>
      <c r="R14" s="44">
        <v>0</v>
      </c>
      <c r="S14" s="42">
        <v>0</v>
      </c>
      <c r="T14" s="45">
        <v>3</v>
      </c>
      <c r="U14" s="41">
        <v>3.1915</v>
      </c>
      <c r="V14" s="47">
        <v>6</v>
      </c>
      <c r="W14" s="41">
        <v>5.7691999999999997</v>
      </c>
      <c r="X14" s="25">
        <v>1238</v>
      </c>
      <c r="Y14" s="26">
        <v>100</v>
      </c>
      <c r="Z14" s="83"/>
    </row>
    <row r="15" spans="1:26" s="24" customFormat="1" ht="15" customHeight="1" x14ac:dyDescent="0.2">
      <c r="A15" s="22" t="s">
        <v>19</v>
      </c>
      <c r="B15" s="78" t="s">
        <v>27</v>
      </c>
      <c r="C15" s="79">
        <v>18</v>
      </c>
      <c r="D15" s="71">
        <v>1</v>
      </c>
      <c r="E15" s="68">
        <v>5.556</v>
      </c>
      <c r="F15" s="63">
        <v>17</v>
      </c>
      <c r="G15" s="81">
        <v>94.444000000000003</v>
      </c>
      <c r="H15" s="63">
        <v>0</v>
      </c>
      <c r="I15" s="64">
        <v>0</v>
      </c>
      <c r="J15" s="65">
        <v>0</v>
      </c>
      <c r="K15" s="64">
        <v>0</v>
      </c>
      <c r="L15" s="65">
        <v>0</v>
      </c>
      <c r="M15" s="64">
        <v>0</v>
      </c>
      <c r="N15" s="66">
        <v>14</v>
      </c>
      <c r="O15" s="64">
        <v>82.352999999999994</v>
      </c>
      <c r="P15" s="65">
        <v>3</v>
      </c>
      <c r="Q15" s="64">
        <v>17.646999999999998</v>
      </c>
      <c r="R15" s="66">
        <v>0</v>
      </c>
      <c r="S15" s="64">
        <v>0</v>
      </c>
      <c r="T15" s="67">
        <v>0</v>
      </c>
      <c r="U15" s="68">
        <v>0</v>
      </c>
      <c r="V15" s="71">
        <v>0</v>
      </c>
      <c r="W15" s="68">
        <v>0</v>
      </c>
      <c r="X15" s="74">
        <v>235</v>
      </c>
      <c r="Y15" s="75">
        <v>100</v>
      </c>
      <c r="Z15" s="82"/>
    </row>
    <row r="16" spans="1:26" s="24" customFormat="1" ht="15" customHeight="1" x14ac:dyDescent="0.2">
      <c r="A16" s="22" t="s">
        <v>19</v>
      </c>
      <c r="B16" s="62" t="s">
        <v>28</v>
      </c>
      <c r="C16" s="49">
        <v>14</v>
      </c>
      <c r="D16" s="40">
        <v>0</v>
      </c>
      <c r="E16" s="41">
        <v>0</v>
      </c>
      <c r="F16" s="40">
        <v>14</v>
      </c>
      <c r="G16" s="46">
        <v>100</v>
      </c>
      <c r="H16" s="47">
        <v>0</v>
      </c>
      <c r="I16" s="42">
        <v>0</v>
      </c>
      <c r="J16" s="43">
        <v>0</v>
      </c>
      <c r="K16" s="42">
        <v>0</v>
      </c>
      <c r="L16" s="44">
        <v>0</v>
      </c>
      <c r="M16" s="42">
        <v>0</v>
      </c>
      <c r="N16" s="43">
        <v>14</v>
      </c>
      <c r="O16" s="42">
        <v>100</v>
      </c>
      <c r="P16" s="44">
        <v>0</v>
      </c>
      <c r="Q16" s="42">
        <v>0</v>
      </c>
      <c r="R16" s="43">
        <v>0</v>
      </c>
      <c r="S16" s="42">
        <v>0</v>
      </c>
      <c r="T16" s="45">
        <v>0</v>
      </c>
      <c r="U16" s="41">
        <v>0</v>
      </c>
      <c r="V16" s="40">
        <v>0</v>
      </c>
      <c r="W16" s="41">
        <v>0</v>
      </c>
      <c r="X16" s="25">
        <v>221</v>
      </c>
      <c r="Y16" s="26">
        <v>100</v>
      </c>
      <c r="Z16" s="83"/>
    </row>
    <row r="17" spans="1:26" s="24" customFormat="1" ht="15" customHeight="1" x14ac:dyDescent="0.2">
      <c r="A17" s="22" t="s">
        <v>19</v>
      </c>
      <c r="B17" s="78" t="s">
        <v>29</v>
      </c>
      <c r="C17" s="77">
        <v>74</v>
      </c>
      <c r="D17" s="63">
        <v>13</v>
      </c>
      <c r="E17" s="68">
        <v>17.568000000000001</v>
      </c>
      <c r="F17" s="63">
        <v>61</v>
      </c>
      <c r="G17" s="81">
        <v>82.432000000000002</v>
      </c>
      <c r="H17" s="63">
        <v>0</v>
      </c>
      <c r="I17" s="64">
        <v>0</v>
      </c>
      <c r="J17" s="66">
        <v>0</v>
      </c>
      <c r="K17" s="64">
        <v>0</v>
      </c>
      <c r="L17" s="65">
        <v>13</v>
      </c>
      <c r="M17" s="64">
        <v>21.311</v>
      </c>
      <c r="N17" s="66">
        <v>27</v>
      </c>
      <c r="O17" s="64">
        <v>44.262</v>
      </c>
      <c r="P17" s="66">
        <v>18</v>
      </c>
      <c r="Q17" s="64">
        <v>29.507999999999999</v>
      </c>
      <c r="R17" s="66">
        <v>0</v>
      </c>
      <c r="S17" s="64">
        <v>0</v>
      </c>
      <c r="T17" s="70">
        <v>3</v>
      </c>
      <c r="U17" s="68">
        <v>4.9180000000000001</v>
      </c>
      <c r="V17" s="63">
        <v>0</v>
      </c>
      <c r="W17" s="68">
        <v>0</v>
      </c>
      <c r="X17" s="74">
        <v>3952</v>
      </c>
      <c r="Y17" s="75">
        <v>100</v>
      </c>
      <c r="Z17" s="82"/>
    </row>
    <row r="18" spans="1:26" s="24" customFormat="1" ht="15" customHeight="1" x14ac:dyDescent="0.2">
      <c r="A18" s="22" t="s">
        <v>19</v>
      </c>
      <c r="B18" s="62" t="s">
        <v>30</v>
      </c>
      <c r="C18" s="39">
        <v>174</v>
      </c>
      <c r="D18" s="47">
        <v>24</v>
      </c>
      <c r="E18" s="41">
        <v>13.792999999999999</v>
      </c>
      <c r="F18" s="40">
        <v>150</v>
      </c>
      <c r="G18" s="46">
        <v>86.206999999999994</v>
      </c>
      <c r="H18" s="47">
        <v>0</v>
      </c>
      <c r="I18" s="42">
        <v>0</v>
      </c>
      <c r="J18" s="44">
        <v>0</v>
      </c>
      <c r="K18" s="42">
        <v>0</v>
      </c>
      <c r="L18" s="44">
        <v>12</v>
      </c>
      <c r="M18" s="42">
        <v>8</v>
      </c>
      <c r="N18" s="44">
        <v>94</v>
      </c>
      <c r="O18" s="42">
        <v>62.667000000000002</v>
      </c>
      <c r="P18" s="44">
        <v>38</v>
      </c>
      <c r="Q18" s="42">
        <v>25.332999999999998</v>
      </c>
      <c r="R18" s="44">
        <v>0</v>
      </c>
      <c r="S18" s="42">
        <v>0</v>
      </c>
      <c r="T18" s="45">
        <v>6</v>
      </c>
      <c r="U18" s="41">
        <v>4</v>
      </c>
      <c r="V18" s="47">
        <v>8</v>
      </c>
      <c r="W18" s="41">
        <v>4.5976999999999997</v>
      </c>
      <c r="X18" s="25">
        <v>2407</v>
      </c>
      <c r="Y18" s="26">
        <v>100</v>
      </c>
      <c r="Z18" s="83"/>
    </row>
    <row r="19" spans="1:26" s="24" customFormat="1" ht="15" customHeight="1" x14ac:dyDescent="0.2">
      <c r="A19" s="22" t="s">
        <v>19</v>
      </c>
      <c r="B19" s="78" t="s">
        <v>31</v>
      </c>
      <c r="C19" s="77">
        <v>27</v>
      </c>
      <c r="D19" s="63">
        <v>12</v>
      </c>
      <c r="E19" s="68">
        <v>44.444000000000003</v>
      </c>
      <c r="F19" s="63">
        <v>15</v>
      </c>
      <c r="G19" s="81">
        <v>55.555999999999997</v>
      </c>
      <c r="H19" s="63">
        <v>0</v>
      </c>
      <c r="I19" s="64">
        <v>0</v>
      </c>
      <c r="J19" s="65">
        <v>1</v>
      </c>
      <c r="K19" s="64">
        <v>6.6666699999999999</v>
      </c>
      <c r="L19" s="65">
        <v>2</v>
      </c>
      <c r="M19" s="64">
        <v>13.333</v>
      </c>
      <c r="N19" s="65">
        <v>0</v>
      </c>
      <c r="O19" s="64">
        <v>0</v>
      </c>
      <c r="P19" s="65">
        <v>2</v>
      </c>
      <c r="Q19" s="64">
        <v>13.333</v>
      </c>
      <c r="R19" s="65">
        <v>8</v>
      </c>
      <c r="S19" s="64">
        <v>53.333300000000001</v>
      </c>
      <c r="T19" s="67">
        <v>2</v>
      </c>
      <c r="U19" s="68">
        <v>13.333299999999999</v>
      </c>
      <c r="V19" s="63">
        <v>3</v>
      </c>
      <c r="W19" s="68">
        <v>11.1111</v>
      </c>
      <c r="X19" s="74">
        <v>290</v>
      </c>
      <c r="Y19" s="75">
        <v>100</v>
      </c>
      <c r="Z19" s="82"/>
    </row>
    <row r="20" spans="1:26" s="24" customFormat="1" ht="15" customHeight="1" x14ac:dyDescent="0.2">
      <c r="A20" s="22" t="s">
        <v>19</v>
      </c>
      <c r="B20" s="62" t="s">
        <v>32</v>
      </c>
      <c r="C20" s="49">
        <v>6</v>
      </c>
      <c r="D20" s="47">
        <v>2</v>
      </c>
      <c r="E20" s="41">
        <v>33.332999999999998</v>
      </c>
      <c r="F20" s="40">
        <v>4</v>
      </c>
      <c r="G20" s="46">
        <v>66.667000000000002</v>
      </c>
      <c r="H20" s="47">
        <v>0</v>
      </c>
      <c r="I20" s="42">
        <v>0</v>
      </c>
      <c r="J20" s="43">
        <v>0</v>
      </c>
      <c r="K20" s="42">
        <v>0</v>
      </c>
      <c r="L20" s="44">
        <v>0</v>
      </c>
      <c r="M20" s="42">
        <v>0</v>
      </c>
      <c r="N20" s="43">
        <v>0</v>
      </c>
      <c r="O20" s="42">
        <v>0</v>
      </c>
      <c r="P20" s="43">
        <v>4</v>
      </c>
      <c r="Q20" s="42">
        <v>100</v>
      </c>
      <c r="R20" s="43">
        <v>0</v>
      </c>
      <c r="S20" s="42">
        <v>0</v>
      </c>
      <c r="T20" s="45">
        <v>0</v>
      </c>
      <c r="U20" s="41">
        <v>0</v>
      </c>
      <c r="V20" s="47">
        <v>0</v>
      </c>
      <c r="W20" s="41">
        <v>0</v>
      </c>
      <c r="X20" s="25">
        <v>720</v>
      </c>
      <c r="Y20" s="26">
        <v>100</v>
      </c>
      <c r="Z20" s="83"/>
    </row>
    <row r="21" spans="1:26" s="24" customFormat="1" ht="15" customHeight="1" x14ac:dyDescent="0.2">
      <c r="A21" s="22" t="s">
        <v>19</v>
      </c>
      <c r="B21" s="78" t="s">
        <v>33</v>
      </c>
      <c r="C21" s="77">
        <v>243</v>
      </c>
      <c r="D21" s="63">
        <v>23</v>
      </c>
      <c r="E21" s="68">
        <v>9.4649999999999999</v>
      </c>
      <c r="F21" s="71">
        <v>220</v>
      </c>
      <c r="G21" s="81">
        <v>90.534999999999997</v>
      </c>
      <c r="H21" s="71">
        <v>0</v>
      </c>
      <c r="I21" s="64">
        <v>0</v>
      </c>
      <c r="J21" s="65">
        <v>0</v>
      </c>
      <c r="K21" s="64">
        <v>0</v>
      </c>
      <c r="L21" s="66">
        <v>39</v>
      </c>
      <c r="M21" s="64">
        <v>17.727</v>
      </c>
      <c r="N21" s="65">
        <v>97</v>
      </c>
      <c r="O21" s="64">
        <v>44.091000000000001</v>
      </c>
      <c r="P21" s="65">
        <v>74</v>
      </c>
      <c r="Q21" s="64">
        <v>33.636000000000003</v>
      </c>
      <c r="R21" s="65">
        <v>0</v>
      </c>
      <c r="S21" s="64">
        <v>0</v>
      </c>
      <c r="T21" s="70">
        <v>10</v>
      </c>
      <c r="U21" s="68">
        <v>4.5454999999999997</v>
      </c>
      <c r="V21" s="63">
        <v>20</v>
      </c>
      <c r="W21" s="68">
        <v>8.2304999999999993</v>
      </c>
      <c r="X21" s="74">
        <v>4081</v>
      </c>
      <c r="Y21" s="75">
        <v>100</v>
      </c>
      <c r="Z21" s="82"/>
    </row>
    <row r="22" spans="1:26" s="24" customFormat="1" ht="15" customHeight="1" x14ac:dyDescent="0.2">
      <c r="A22" s="22" t="s">
        <v>19</v>
      </c>
      <c r="B22" s="62" t="s">
        <v>34</v>
      </c>
      <c r="C22" s="39">
        <v>98</v>
      </c>
      <c r="D22" s="47">
        <v>3</v>
      </c>
      <c r="E22" s="41">
        <v>3.0609999999999999</v>
      </c>
      <c r="F22" s="47">
        <v>95</v>
      </c>
      <c r="G22" s="46">
        <v>96.938999999999993</v>
      </c>
      <c r="H22" s="40">
        <v>0</v>
      </c>
      <c r="I22" s="42">
        <v>0</v>
      </c>
      <c r="J22" s="43">
        <v>0</v>
      </c>
      <c r="K22" s="42">
        <v>0</v>
      </c>
      <c r="L22" s="43">
        <v>5</v>
      </c>
      <c r="M22" s="42">
        <v>5.2629999999999999</v>
      </c>
      <c r="N22" s="44">
        <v>25</v>
      </c>
      <c r="O22" s="42">
        <v>26.315999999999999</v>
      </c>
      <c r="P22" s="44">
        <v>59</v>
      </c>
      <c r="Q22" s="42">
        <v>62.104999999999997</v>
      </c>
      <c r="R22" s="44">
        <v>0</v>
      </c>
      <c r="S22" s="42">
        <v>0</v>
      </c>
      <c r="T22" s="48">
        <v>6</v>
      </c>
      <c r="U22" s="41">
        <v>6.3158000000000003</v>
      </c>
      <c r="V22" s="47">
        <v>1</v>
      </c>
      <c r="W22" s="41">
        <v>1.0204</v>
      </c>
      <c r="X22" s="25">
        <v>1879</v>
      </c>
      <c r="Y22" s="26">
        <v>100</v>
      </c>
      <c r="Z22" s="83"/>
    </row>
    <row r="23" spans="1:26" s="24" customFormat="1" ht="15" customHeight="1" x14ac:dyDescent="0.2">
      <c r="A23" s="22" t="s">
        <v>19</v>
      </c>
      <c r="B23" s="78" t="s">
        <v>35</v>
      </c>
      <c r="C23" s="77">
        <v>88</v>
      </c>
      <c r="D23" s="71">
        <v>2</v>
      </c>
      <c r="E23" s="68">
        <v>2.2730000000000001</v>
      </c>
      <c r="F23" s="63">
        <v>86</v>
      </c>
      <c r="G23" s="81">
        <v>97.727000000000004</v>
      </c>
      <c r="H23" s="63">
        <v>0</v>
      </c>
      <c r="I23" s="64">
        <v>0</v>
      </c>
      <c r="J23" s="65">
        <v>0</v>
      </c>
      <c r="K23" s="64">
        <v>0</v>
      </c>
      <c r="L23" s="65">
        <v>1</v>
      </c>
      <c r="M23" s="64">
        <v>1.163</v>
      </c>
      <c r="N23" s="65">
        <v>48</v>
      </c>
      <c r="O23" s="64">
        <v>55.814</v>
      </c>
      <c r="P23" s="65">
        <v>31</v>
      </c>
      <c r="Q23" s="64">
        <v>36.046999999999997</v>
      </c>
      <c r="R23" s="65">
        <v>1</v>
      </c>
      <c r="S23" s="64">
        <v>1.1628000000000001</v>
      </c>
      <c r="T23" s="70">
        <v>5</v>
      </c>
      <c r="U23" s="68">
        <v>5.8140000000000001</v>
      </c>
      <c r="V23" s="71">
        <v>3</v>
      </c>
      <c r="W23" s="68">
        <v>3.4091</v>
      </c>
      <c r="X23" s="74">
        <v>1365</v>
      </c>
      <c r="Y23" s="75">
        <v>100</v>
      </c>
      <c r="Z23" s="82"/>
    </row>
    <row r="24" spans="1:26" s="24" customFormat="1" ht="15" customHeight="1" x14ac:dyDescent="0.2">
      <c r="A24" s="22" t="s">
        <v>19</v>
      </c>
      <c r="B24" s="62" t="s">
        <v>36</v>
      </c>
      <c r="C24" s="39">
        <v>14</v>
      </c>
      <c r="D24" s="47">
        <v>1</v>
      </c>
      <c r="E24" s="41">
        <v>7.1429999999999998</v>
      </c>
      <c r="F24" s="40">
        <v>13</v>
      </c>
      <c r="G24" s="46">
        <v>92.856999999999999</v>
      </c>
      <c r="H24" s="47">
        <v>0</v>
      </c>
      <c r="I24" s="42">
        <v>0</v>
      </c>
      <c r="J24" s="44">
        <v>0</v>
      </c>
      <c r="K24" s="42">
        <v>0</v>
      </c>
      <c r="L24" s="43">
        <v>3</v>
      </c>
      <c r="M24" s="42">
        <v>23.077000000000002</v>
      </c>
      <c r="N24" s="44">
        <v>2</v>
      </c>
      <c r="O24" s="42">
        <v>15.385</v>
      </c>
      <c r="P24" s="44">
        <v>7</v>
      </c>
      <c r="Q24" s="42">
        <v>53.845999999999997</v>
      </c>
      <c r="R24" s="44">
        <v>0</v>
      </c>
      <c r="S24" s="42">
        <v>0</v>
      </c>
      <c r="T24" s="48">
        <v>1</v>
      </c>
      <c r="U24" s="41">
        <v>7.6923000000000004</v>
      </c>
      <c r="V24" s="47">
        <v>2</v>
      </c>
      <c r="W24" s="41">
        <v>14.2857</v>
      </c>
      <c r="X24" s="25">
        <v>1356</v>
      </c>
      <c r="Y24" s="26">
        <v>99.778999999999996</v>
      </c>
      <c r="Z24" s="83"/>
    </row>
    <row r="25" spans="1:26" s="24" customFormat="1" ht="15" customHeight="1" x14ac:dyDescent="0.2">
      <c r="A25" s="22" t="s">
        <v>19</v>
      </c>
      <c r="B25" s="78" t="s">
        <v>37</v>
      </c>
      <c r="C25" s="79">
        <v>14</v>
      </c>
      <c r="D25" s="63">
        <v>0</v>
      </c>
      <c r="E25" s="68">
        <v>0</v>
      </c>
      <c r="F25" s="63">
        <v>14</v>
      </c>
      <c r="G25" s="81">
        <v>100</v>
      </c>
      <c r="H25" s="63">
        <v>0</v>
      </c>
      <c r="I25" s="64">
        <v>0</v>
      </c>
      <c r="J25" s="65">
        <v>0</v>
      </c>
      <c r="K25" s="64">
        <v>0</v>
      </c>
      <c r="L25" s="65">
        <v>0</v>
      </c>
      <c r="M25" s="64">
        <v>0</v>
      </c>
      <c r="N25" s="65">
        <v>10</v>
      </c>
      <c r="O25" s="64">
        <v>71.429000000000002</v>
      </c>
      <c r="P25" s="66">
        <v>4</v>
      </c>
      <c r="Q25" s="64">
        <v>28.571000000000002</v>
      </c>
      <c r="R25" s="65">
        <v>0</v>
      </c>
      <c r="S25" s="64">
        <v>0</v>
      </c>
      <c r="T25" s="70">
        <v>0</v>
      </c>
      <c r="U25" s="68">
        <v>0</v>
      </c>
      <c r="V25" s="63">
        <v>0</v>
      </c>
      <c r="W25" s="68">
        <v>0</v>
      </c>
      <c r="X25" s="74">
        <v>1407</v>
      </c>
      <c r="Y25" s="75">
        <v>100</v>
      </c>
      <c r="Z25" s="82"/>
    </row>
    <row r="26" spans="1:26" s="24" customFormat="1" ht="15" customHeight="1" x14ac:dyDescent="0.2">
      <c r="A26" s="22" t="s">
        <v>19</v>
      </c>
      <c r="B26" s="62" t="s">
        <v>38</v>
      </c>
      <c r="C26" s="39">
        <v>50</v>
      </c>
      <c r="D26" s="40">
        <v>17</v>
      </c>
      <c r="E26" s="41">
        <v>34</v>
      </c>
      <c r="F26" s="40">
        <v>33</v>
      </c>
      <c r="G26" s="46">
        <v>66</v>
      </c>
      <c r="H26" s="40">
        <v>0</v>
      </c>
      <c r="I26" s="42">
        <v>0</v>
      </c>
      <c r="J26" s="43">
        <v>0</v>
      </c>
      <c r="K26" s="42">
        <v>0</v>
      </c>
      <c r="L26" s="43">
        <v>0</v>
      </c>
      <c r="M26" s="42">
        <v>0</v>
      </c>
      <c r="N26" s="44">
        <v>29</v>
      </c>
      <c r="O26" s="42">
        <v>87.879000000000005</v>
      </c>
      <c r="P26" s="44">
        <v>4</v>
      </c>
      <c r="Q26" s="42">
        <v>12.121</v>
      </c>
      <c r="R26" s="43">
        <v>0</v>
      </c>
      <c r="S26" s="42">
        <v>0</v>
      </c>
      <c r="T26" s="48">
        <v>0</v>
      </c>
      <c r="U26" s="41">
        <v>0</v>
      </c>
      <c r="V26" s="40">
        <v>0</v>
      </c>
      <c r="W26" s="41">
        <v>0</v>
      </c>
      <c r="X26" s="25">
        <v>1367</v>
      </c>
      <c r="Y26" s="26">
        <v>100</v>
      </c>
      <c r="Z26" s="83"/>
    </row>
    <row r="27" spans="1:26" s="24" customFormat="1" ht="15" customHeight="1" x14ac:dyDescent="0.2">
      <c r="A27" s="22" t="s">
        <v>19</v>
      </c>
      <c r="B27" s="78" t="s">
        <v>39</v>
      </c>
      <c r="C27" s="79">
        <v>7</v>
      </c>
      <c r="D27" s="71">
        <v>2</v>
      </c>
      <c r="E27" s="68">
        <v>28.571000000000002</v>
      </c>
      <c r="F27" s="63">
        <v>5</v>
      </c>
      <c r="G27" s="81">
        <v>71.429000000000002</v>
      </c>
      <c r="H27" s="71">
        <v>0</v>
      </c>
      <c r="I27" s="64">
        <v>0</v>
      </c>
      <c r="J27" s="65">
        <v>0</v>
      </c>
      <c r="K27" s="64">
        <v>0</v>
      </c>
      <c r="L27" s="65">
        <v>0</v>
      </c>
      <c r="M27" s="64">
        <v>0</v>
      </c>
      <c r="N27" s="65">
        <v>0</v>
      </c>
      <c r="O27" s="64">
        <v>0</v>
      </c>
      <c r="P27" s="66">
        <v>5</v>
      </c>
      <c r="Q27" s="64">
        <v>100</v>
      </c>
      <c r="R27" s="65">
        <v>0</v>
      </c>
      <c r="S27" s="64">
        <v>0</v>
      </c>
      <c r="T27" s="70">
        <v>0</v>
      </c>
      <c r="U27" s="68">
        <v>0</v>
      </c>
      <c r="V27" s="71">
        <v>0</v>
      </c>
      <c r="W27" s="68">
        <v>0</v>
      </c>
      <c r="X27" s="74">
        <v>589</v>
      </c>
      <c r="Y27" s="75">
        <v>100</v>
      </c>
      <c r="Z27" s="82"/>
    </row>
    <row r="28" spans="1:26" s="24" customFormat="1" ht="15" customHeight="1" x14ac:dyDescent="0.2">
      <c r="A28" s="22" t="s">
        <v>19</v>
      </c>
      <c r="B28" s="62" t="s">
        <v>40</v>
      </c>
      <c r="C28" s="49">
        <v>137</v>
      </c>
      <c r="D28" s="40">
        <v>32</v>
      </c>
      <c r="E28" s="41">
        <v>23.358000000000001</v>
      </c>
      <c r="F28" s="47">
        <v>105</v>
      </c>
      <c r="G28" s="46">
        <v>76.641999999999996</v>
      </c>
      <c r="H28" s="47">
        <v>0</v>
      </c>
      <c r="I28" s="42">
        <v>0</v>
      </c>
      <c r="J28" s="44">
        <v>1</v>
      </c>
      <c r="K28" s="42">
        <v>0.95238</v>
      </c>
      <c r="L28" s="44">
        <v>6</v>
      </c>
      <c r="M28" s="42">
        <v>5.7140000000000004</v>
      </c>
      <c r="N28" s="44">
        <v>70</v>
      </c>
      <c r="O28" s="42">
        <v>66.667000000000002</v>
      </c>
      <c r="P28" s="43">
        <v>26</v>
      </c>
      <c r="Q28" s="42">
        <v>24.762</v>
      </c>
      <c r="R28" s="44">
        <v>0</v>
      </c>
      <c r="S28" s="42">
        <v>0</v>
      </c>
      <c r="T28" s="45">
        <v>2</v>
      </c>
      <c r="U28" s="41">
        <v>1.9048</v>
      </c>
      <c r="V28" s="40">
        <v>2</v>
      </c>
      <c r="W28" s="41">
        <v>1.4599</v>
      </c>
      <c r="X28" s="25">
        <v>1434</v>
      </c>
      <c r="Y28" s="26">
        <v>100</v>
      </c>
      <c r="Z28" s="83"/>
    </row>
    <row r="29" spans="1:26" s="24" customFormat="1" ht="15" customHeight="1" x14ac:dyDescent="0.2">
      <c r="A29" s="22" t="s">
        <v>19</v>
      </c>
      <c r="B29" s="78" t="s">
        <v>41</v>
      </c>
      <c r="C29" s="77">
        <v>23</v>
      </c>
      <c r="D29" s="63">
        <v>2</v>
      </c>
      <c r="E29" s="68">
        <v>8.6959999999999997</v>
      </c>
      <c r="F29" s="63">
        <v>21</v>
      </c>
      <c r="G29" s="81">
        <v>91.304000000000002</v>
      </c>
      <c r="H29" s="63">
        <v>0</v>
      </c>
      <c r="I29" s="64">
        <v>0</v>
      </c>
      <c r="J29" s="65">
        <v>0</v>
      </c>
      <c r="K29" s="64">
        <v>0</v>
      </c>
      <c r="L29" s="66">
        <v>9</v>
      </c>
      <c r="M29" s="64">
        <v>42.856999999999999</v>
      </c>
      <c r="N29" s="65">
        <v>3</v>
      </c>
      <c r="O29" s="64">
        <v>14.286</v>
      </c>
      <c r="P29" s="66">
        <v>9</v>
      </c>
      <c r="Q29" s="64">
        <v>42.856999999999999</v>
      </c>
      <c r="R29" s="65">
        <v>0</v>
      </c>
      <c r="S29" s="64">
        <v>0</v>
      </c>
      <c r="T29" s="70">
        <v>0</v>
      </c>
      <c r="U29" s="68">
        <v>0</v>
      </c>
      <c r="V29" s="63">
        <v>1</v>
      </c>
      <c r="W29" s="68">
        <v>4.3478000000000003</v>
      </c>
      <c r="X29" s="74">
        <v>1873</v>
      </c>
      <c r="Y29" s="75">
        <v>100</v>
      </c>
      <c r="Z29" s="82"/>
    </row>
    <row r="30" spans="1:26" s="24" customFormat="1" ht="15" customHeight="1" x14ac:dyDescent="0.2">
      <c r="A30" s="22" t="s">
        <v>19</v>
      </c>
      <c r="B30" s="62" t="s">
        <v>42</v>
      </c>
      <c r="C30" s="39">
        <v>27</v>
      </c>
      <c r="D30" s="40">
        <v>1</v>
      </c>
      <c r="E30" s="41">
        <v>3.7040000000000002</v>
      </c>
      <c r="F30" s="47">
        <v>26</v>
      </c>
      <c r="G30" s="46">
        <v>96.296000000000006</v>
      </c>
      <c r="H30" s="47">
        <v>0</v>
      </c>
      <c r="I30" s="42">
        <v>0</v>
      </c>
      <c r="J30" s="43">
        <v>0</v>
      </c>
      <c r="K30" s="42">
        <v>0</v>
      </c>
      <c r="L30" s="44">
        <v>4</v>
      </c>
      <c r="M30" s="42">
        <v>15.385</v>
      </c>
      <c r="N30" s="44">
        <v>12</v>
      </c>
      <c r="O30" s="42">
        <v>46.154000000000003</v>
      </c>
      <c r="P30" s="44">
        <v>10</v>
      </c>
      <c r="Q30" s="42">
        <v>38.462000000000003</v>
      </c>
      <c r="R30" s="44">
        <v>0</v>
      </c>
      <c r="S30" s="42">
        <v>0</v>
      </c>
      <c r="T30" s="45">
        <v>0</v>
      </c>
      <c r="U30" s="41">
        <v>0</v>
      </c>
      <c r="V30" s="40">
        <v>1</v>
      </c>
      <c r="W30" s="41">
        <v>3.7037</v>
      </c>
      <c r="X30" s="25">
        <v>3616</v>
      </c>
      <c r="Y30" s="26">
        <v>99.971999999999994</v>
      </c>
      <c r="Z30" s="83"/>
    </row>
    <row r="31" spans="1:26" s="24" customFormat="1" ht="15" customHeight="1" x14ac:dyDescent="0.2">
      <c r="A31" s="22" t="s">
        <v>19</v>
      </c>
      <c r="B31" s="78" t="s">
        <v>43</v>
      </c>
      <c r="C31" s="79">
        <v>69</v>
      </c>
      <c r="D31" s="63">
        <v>1</v>
      </c>
      <c r="E31" s="68">
        <v>1.4490000000000001</v>
      </c>
      <c r="F31" s="71">
        <v>68</v>
      </c>
      <c r="G31" s="81">
        <v>98.551000000000002</v>
      </c>
      <c r="H31" s="63">
        <v>2</v>
      </c>
      <c r="I31" s="64">
        <v>2.9411999999999998</v>
      </c>
      <c r="J31" s="66">
        <v>0</v>
      </c>
      <c r="K31" s="64">
        <v>0</v>
      </c>
      <c r="L31" s="65">
        <v>6</v>
      </c>
      <c r="M31" s="64">
        <v>8.8239999999999998</v>
      </c>
      <c r="N31" s="66">
        <v>31</v>
      </c>
      <c r="O31" s="64">
        <v>45.588000000000001</v>
      </c>
      <c r="P31" s="65">
        <v>22</v>
      </c>
      <c r="Q31" s="64">
        <v>32.353000000000002</v>
      </c>
      <c r="R31" s="65">
        <v>0</v>
      </c>
      <c r="S31" s="64">
        <v>0</v>
      </c>
      <c r="T31" s="67">
        <v>7</v>
      </c>
      <c r="U31" s="68">
        <v>10.2941</v>
      </c>
      <c r="V31" s="63">
        <v>2</v>
      </c>
      <c r="W31" s="68">
        <v>2.8986000000000001</v>
      </c>
      <c r="X31" s="74">
        <v>2170</v>
      </c>
      <c r="Y31" s="75">
        <v>96.682000000000002</v>
      </c>
      <c r="Z31" s="82"/>
    </row>
    <row r="32" spans="1:26" s="24" customFormat="1" ht="15" customHeight="1" x14ac:dyDescent="0.2">
      <c r="A32" s="22" t="s">
        <v>19</v>
      </c>
      <c r="B32" s="62" t="s">
        <v>44</v>
      </c>
      <c r="C32" s="39">
        <v>27</v>
      </c>
      <c r="D32" s="47">
        <v>0</v>
      </c>
      <c r="E32" s="41">
        <v>0</v>
      </c>
      <c r="F32" s="40">
        <v>27</v>
      </c>
      <c r="G32" s="46">
        <v>100</v>
      </c>
      <c r="H32" s="40">
        <v>0</v>
      </c>
      <c r="I32" s="42">
        <v>0</v>
      </c>
      <c r="J32" s="44">
        <v>0</v>
      </c>
      <c r="K32" s="42">
        <v>0</v>
      </c>
      <c r="L32" s="44">
        <v>1</v>
      </c>
      <c r="M32" s="42">
        <v>3.7040000000000002</v>
      </c>
      <c r="N32" s="44">
        <v>10</v>
      </c>
      <c r="O32" s="42">
        <v>37.036999999999999</v>
      </c>
      <c r="P32" s="43">
        <v>15</v>
      </c>
      <c r="Q32" s="42">
        <v>55.555999999999997</v>
      </c>
      <c r="R32" s="43">
        <v>0</v>
      </c>
      <c r="S32" s="42">
        <v>0</v>
      </c>
      <c r="T32" s="48">
        <v>1</v>
      </c>
      <c r="U32" s="41">
        <v>3.7037</v>
      </c>
      <c r="V32" s="47">
        <v>0</v>
      </c>
      <c r="W32" s="41">
        <v>0</v>
      </c>
      <c r="X32" s="25">
        <v>978</v>
      </c>
      <c r="Y32" s="26">
        <v>100</v>
      </c>
      <c r="Z32" s="83"/>
    </row>
    <row r="33" spans="1:26" s="24" customFormat="1" ht="15" customHeight="1" x14ac:dyDescent="0.2">
      <c r="A33" s="22" t="s">
        <v>19</v>
      </c>
      <c r="B33" s="78" t="s">
        <v>45</v>
      </c>
      <c r="C33" s="77">
        <v>77</v>
      </c>
      <c r="D33" s="71">
        <v>3</v>
      </c>
      <c r="E33" s="68">
        <v>3.8959999999999999</v>
      </c>
      <c r="F33" s="71">
        <v>74</v>
      </c>
      <c r="G33" s="81">
        <v>96.103999999999999</v>
      </c>
      <c r="H33" s="71">
        <v>0</v>
      </c>
      <c r="I33" s="64">
        <v>0</v>
      </c>
      <c r="J33" s="65">
        <v>1</v>
      </c>
      <c r="K33" s="64">
        <v>1.3513500000000001</v>
      </c>
      <c r="L33" s="66">
        <v>2</v>
      </c>
      <c r="M33" s="64">
        <v>2.7029999999999998</v>
      </c>
      <c r="N33" s="65">
        <v>30</v>
      </c>
      <c r="O33" s="64">
        <v>40.540999999999997</v>
      </c>
      <c r="P33" s="65">
        <v>38</v>
      </c>
      <c r="Q33" s="64">
        <v>51.350999999999999</v>
      </c>
      <c r="R33" s="66">
        <v>0</v>
      </c>
      <c r="S33" s="64">
        <v>0</v>
      </c>
      <c r="T33" s="70">
        <v>3</v>
      </c>
      <c r="U33" s="68">
        <v>4.0541</v>
      </c>
      <c r="V33" s="71">
        <v>1</v>
      </c>
      <c r="W33" s="68">
        <v>1.2987</v>
      </c>
      <c r="X33" s="74">
        <v>2372</v>
      </c>
      <c r="Y33" s="75">
        <v>100</v>
      </c>
      <c r="Z33" s="82"/>
    </row>
    <row r="34" spans="1:26" s="24" customFormat="1" ht="15" customHeight="1" x14ac:dyDescent="0.2">
      <c r="A34" s="22" t="s">
        <v>19</v>
      </c>
      <c r="B34" s="62" t="s">
        <v>46</v>
      </c>
      <c r="C34" s="49">
        <v>18</v>
      </c>
      <c r="D34" s="47">
        <v>1</v>
      </c>
      <c r="E34" s="41">
        <v>5.556</v>
      </c>
      <c r="F34" s="47">
        <v>17</v>
      </c>
      <c r="G34" s="46">
        <v>94.444000000000003</v>
      </c>
      <c r="H34" s="40">
        <v>9</v>
      </c>
      <c r="I34" s="42">
        <v>52.941200000000002</v>
      </c>
      <c r="J34" s="44">
        <v>0</v>
      </c>
      <c r="K34" s="42">
        <v>0</v>
      </c>
      <c r="L34" s="43">
        <v>0</v>
      </c>
      <c r="M34" s="42">
        <v>0</v>
      </c>
      <c r="N34" s="44">
        <v>0</v>
      </c>
      <c r="O34" s="42">
        <v>0</v>
      </c>
      <c r="P34" s="43">
        <v>8</v>
      </c>
      <c r="Q34" s="42">
        <v>47.058999999999997</v>
      </c>
      <c r="R34" s="43">
        <v>0</v>
      </c>
      <c r="S34" s="42">
        <v>0</v>
      </c>
      <c r="T34" s="45">
        <v>0</v>
      </c>
      <c r="U34" s="41">
        <v>0</v>
      </c>
      <c r="V34" s="47">
        <v>1</v>
      </c>
      <c r="W34" s="41">
        <v>5.5556000000000001</v>
      </c>
      <c r="X34" s="25">
        <v>825</v>
      </c>
      <c r="Y34" s="26">
        <v>100</v>
      </c>
      <c r="Z34" s="83"/>
    </row>
    <row r="35" spans="1:26" s="24" customFormat="1" ht="15" customHeight="1" x14ac:dyDescent="0.2">
      <c r="A35" s="22" t="s">
        <v>19</v>
      </c>
      <c r="B35" s="78" t="s">
        <v>47</v>
      </c>
      <c r="C35" s="79">
        <v>5</v>
      </c>
      <c r="D35" s="71">
        <v>0</v>
      </c>
      <c r="E35" s="68">
        <v>0</v>
      </c>
      <c r="F35" s="71">
        <v>5</v>
      </c>
      <c r="G35" s="81">
        <v>100</v>
      </c>
      <c r="H35" s="71">
        <v>0</v>
      </c>
      <c r="I35" s="64">
        <v>0</v>
      </c>
      <c r="J35" s="65">
        <v>0</v>
      </c>
      <c r="K35" s="64">
        <v>0</v>
      </c>
      <c r="L35" s="66">
        <v>1</v>
      </c>
      <c r="M35" s="64">
        <v>20</v>
      </c>
      <c r="N35" s="65">
        <v>0</v>
      </c>
      <c r="O35" s="64">
        <v>0</v>
      </c>
      <c r="P35" s="66">
        <v>4</v>
      </c>
      <c r="Q35" s="64">
        <v>80</v>
      </c>
      <c r="R35" s="65">
        <v>0</v>
      </c>
      <c r="S35" s="64">
        <v>0</v>
      </c>
      <c r="T35" s="70">
        <v>0</v>
      </c>
      <c r="U35" s="68">
        <v>0</v>
      </c>
      <c r="V35" s="71">
        <v>0</v>
      </c>
      <c r="W35" s="68">
        <v>0</v>
      </c>
      <c r="X35" s="74">
        <v>1064</v>
      </c>
      <c r="Y35" s="75">
        <v>100</v>
      </c>
      <c r="Z35" s="82"/>
    </row>
    <row r="36" spans="1:26" s="24" customFormat="1" ht="15" customHeight="1" x14ac:dyDescent="0.2">
      <c r="A36" s="22" t="s">
        <v>19</v>
      </c>
      <c r="B36" s="62" t="s">
        <v>48</v>
      </c>
      <c r="C36" s="49">
        <v>69</v>
      </c>
      <c r="D36" s="47">
        <v>2</v>
      </c>
      <c r="E36" s="41">
        <v>2.899</v>
      </c>
      <c r="F36" s="40">
        <v>67</v>
      </c>
      <c r="G36" s="46">
        <v>97.100999999999999</v>
      </c>
      <c r="H36" s="47">
        <v>3</v>
      </c>
      <c r="I36" s="42">
        <v>4.4775999999999998</v>
      </c>
      <c r="J36" s="44">
        <v>0</v>
      </c>
      <c r="K36" s="42">
        <v>0</v>
      </c>
      <c r="L36" s="44">
        <v>40</v>
      </c>
      <c r="M36" s="42">
        <v>59.701000000000001</v>
      </c>
      <c r="N36" s="43">
        <v>9</v>
      </c>
      <c r="O36" s="42">
        <v>13.433</v>
      </c>
      <c r="P36" s="43">
        <v>13</v>
      </c>
      <c r="Q36" s="42">
        <v>19.402999999999999</v>
      </c>
      <c r="R36" s="44">
        <v>1</v>
      </c>
      <c r="S36" s="42">
        <v>1.4924999999999999</v>
      </c>
      <c r="T36" s="48">
        <v>1</v>
      </c>
      <c r="U36" s="41">
        <v>1.4924999999999999</v>
      </c>
      <c r="V36" s="47">
        <v>21</v>
      </c>
      <c r="W36" s="41">
        <v>30.434799999999999</v>
      </c>
      <c r="X36" s="25">
        <v>658</v>
      </c>
      <c r="Y36" s="26">
        <v>100</v>
      </c>
      <c r="Z36" s="83"/>
    </row>
    <row r="37" spans="1:26" s="24" customFormat="1" ht="15" customHeight="1" x14ac:dyDescent="0.2">
      <c r="A37" s="22" t="s">
        <v>19</v>
      </c>
      <c r="B37" s="78" t="s">
        <v>49</v>
      </c>
      <c r="C37" s="77">
        <v>10</v>
      </c>
      <c r="D37" s="71">
        <v>1</v>
      </c>
      <c r="E37" s="68">
        <v>10</v>
      </c>
      <c r="F37" s="63">
        <v>9</v>
      </c>
      <c r="G37" s="81">
        <v>90</v>
      </c>
      <c r="H37" s="63">
        <v>0</v>
      </c>
      <c r="I37" s="64">
        <v>0</v>
      </c>
      <c r="J37" s="65">
        <v>0</v>
      </c>
      <c r="K37" s="64">
        <v>0</v>
      </c>
      <c r="L37" s="65">
        <v>1</v>
      </c>
      <c r="M37" s="64">
        <v>11.111000000000001</v>
      </c>
      <c r="N37" s="65">
        <v>0</v>
      </c>
      <c r="O37" s="64">
        <v>0</v>
      </c>
      <c r="P37" s="65">
        <v>8</v>
      </c>
      <c r="Q37" s="64">
        <v>88.888999999999996</v>
      </c>
      <c r="R37" s="66">
        <v>0</v>
      </c>
      <c r="S37" s="64">
        <v>0</v>
      </c>
      <c r="T37" s="70">
        <v>0</v>
      </c>
      <c r="U37" s="68">
        <v>0</v>
      </c>
      <c r="V37" s="71">
        <v>1</v>
      </c>
      <c r="W37" s="68">
        <v>10</v>
      </c>
      <c r="X37" s="74">
        <v>483</v>
      </c>
      <c r="Y37" s="75">
        <v>100</v>
      </c>
      <c r="Z37" s="82"/>
    </row>
    <row r="38" spans="1:26" s="24" customFormat="1" ht="15" customHeight="1" x14ac:dyDescent="0.2">
      <c r="A38" s="22" t="s">
        <v>19</v>
      </c>
      <c r="B38" s="62" t="s">
        <v>50</v>
      </c>
      <c r="C38" s="39">
        <v>104</v>
      </c>
      <c r="D38" s="47">
        <v>5</v>
      </c>
      <c r="E38" s="41">
        <v>4.8079999999999998</v>
      </c>
      <c r="F38" s="40">
        <v>99</v>
      </c>
      <c r="G38" s="46">
        <v>95.191999999999993</v>
      </c>
      <c r="H38" s="40">
        <v>0</v>
      </c>
      <c r="I38" s="42">
        <v>0</v>
      </c>
      <c r="J38" s="44">
        <v>0</v>
      </c>
      <c r="K38" s="42">
        <v>0</v>
      </c>
      <c r="L38" s="44">
        <v>29</v>
      </c>
      <c r="M38" s="42">
        <v>29.292999999999999</v>
      </c>
      <c r="N38" s="44">
        <v>38</v>
      </c>
      <c r="O38" s="42">
        <v>38.384</v>
      </c>
      <c r="P38" s="44">
        <v>29</v>
      </c>
      <c r="Q38" s="42">
        <v>29.292999999999999</v>
      </c>
      <c r="R38" s="44">
        <v>0</v>
      </c>
      <c r="S38" s="42">
        <v>0</v>
      </c>
      <c r="T38" s="45">
        <v>3</v>
      </c>
      <c r="U38" s="41">
        <v>3.0303</v>
      </c>
      <c r="V38" s="47">
        <v>2</v>
      </c>
      <c r="W38" s="41">
        <v>1.9231</v>
      </c>
      <c r="X38" s="25">
        <v>2577</v>
      </c>
      <c r="Y38" s="26">
        <v>100</v>
      </c>
      <c r="Z38" s="83"/>
    </row>
    <row r="39" spans="1:26" s="24" customFormat="1" ht="15" customHeight="1" x14ac:dyDescent="0.2">
      <c r="A39" s="22" t="s">
        <v>19</v>
      </c>
      <c r="B39" s="78" t="s">
        <v>51</v>
      </c>
      <c r="C39" s="77">
        <v>8</v>
      </c>
      <c r="D39" s="63">
        <v>0</v>
      </c>
      <c r="E39" s="68">
        <v>0</v>
      </c>
      <c r="F39" s="63">
        <v>8</v>
      </c>
      <c r="G39" s="81">
        <v>100</v>
      </c>
      <c r="H39" s="71">
        <v>1</v>
      </c>
      <c r="I39" s="64">
        <v>12.5</v>
      </c>
      <c r="J39" s="65">
        <v>0</v>
      </c>
      <c r="K39" s="64">
        <v>0</v>
      </c>
      <c r="L39" s="66">
        <v>4</v>
      </c>
      <c r="M39" s="64">
        <v>50</v>
      </c>
      <c r="N39" s="65">
        <v>0</v>
      </c>
      <c r="O39" s="64">
        <v>0</v>
      </c>
      <c r="P39" s="66">
        <v>3</v>
      </c>
      <c r="Q39" s="64">
        <v>37.5</v>
      </c>
      <c r="R39" s="65">
        <v>0</v>
      </c>
      <c r="S39" s="64">
        <v>0</v>
      </c>
      <c r="T39" s="70">
        <v>0</v>
      </c>
      <c r="U39" s="68">
        <v>0</v>
      </c>
      <c r="V39" s="63">
        <v>0</v>
      </c>
      <c r="W39" s="68">
        <v>0</v>
      </c>
      <c r="X39" s="74">
        <v>880</v>
      </c>
      <c r="Y39" s="75">
        <v>100</v>
      </c>
      <c r="Z39" s="82"/>
    </row>
    <row r="40" spans="1:26" s="24" customFormat="1" ht="15" customHeight="1" x14ac:dyDescent="0.2">
      <c r="A40" s="22" t="s">
        <v>19</v>
      </c>
      <c r="B40" s="62" t="s">
        <v>52</v>
      </c>
      <c r="C40" s="49">
        <v>59</v>
      </c>
      <c r="D40" s="47">
        <v>4</v>
      </c>
      <c r="E40" s="41">
        <v>6.78</v>
      </c>
      <c r="F40" s="40">
        <v>55</v>
      </c>
      <c r="G40" s="46">
        <v>93.22</v>
      </c>
      <c r="H40" s="40">
        <v>0</v>
      </c>
      <c r="I40" s="42">
        <v>0</v>
      </c>
      <c r="J40" s="44">
        <v>0</v>
      </c>
      <c r="K40" s="42">
        <v>0</v>
      </c>
      <c r="L40" s="44">
        <v>9</v>
      </c>
      <c r="M40" s="42">
        <v>16.364000000000001</v>
      </c>
      <c r="N40" s="43">
        <v>17</v>
      </c>
      <c r="O40" s="42">
        <v>30.908999999999999</v>
      </c>
      <c r="P40" s="43">
        <v>28</v>
      </c>
      <c r="Q40" s="42">
        <v>50.908999999999999</v>
      </c>
      <c r="R40" s="44">
        <v>0</v>
      </c>
      <c r="S40" s="42">
        <v>0</v>
      </c>
      <c r="T40" s="45">
        <v>1</v>
      </c>
      <c r="U40" s="41">
        <v>1.8182</v>
      </c>
      <c r="V40" s="47">
        <v>3</v>
      </c>
      <c r="W40" s="41">
        <v>5.0846999999999998</v>
      </c>
      <c r="X40" s="25">
        <v>4916</v>
      </c>
      <c r="Y40" s="26">
        <v>66.944999999999993</v>
      </c>
      <c r="Z40" s="24" t="s">
        <v>53</v>
      </c>
    </row>
    <row r="41" spans="1:26" s="24" customFormat="1" ht="15" customHeight="1" x14ac:dyDescent="0.2">
      <c r="A41" s="22" t="s">
        <v>19</v>
      </c>
      <c r="B41" s="78" t="s">
        <v>54</v>
      </c>
      <c r="C41" s="77">
        <v>30</v>
      </c>
      <c r="D41" s="63">
        <v>2</v>
      </c>
      <c r="E41" s="68">
        <v>6.6669999999999998</v>
      </c>
      <c r="F41" s="71">
        <v>28</v>
      </c>
      <c r="G41" s="81">
        <v>93.332999999999998</v>
      </c>
      <c r="H41" s="71">
        <v>0</v>
      </c>
      <c r="I41" s="64">
        <v>0</v>
      </c>
      <c r="J41" s="65">
        <v>0</v>
      </c>
      <c r="K41" s="64">
        <v>0</v>
      </c>
      <c r="L41" s="65">
        <v>2</v>
      </c>
      <c r="M41" s="64">
        <v>7.1429999999999998</v>
      </c>
      <c r="N41" s="65">
        <v>22</v>
      </c>
      <c r="O41" s="64">
        <v>78.570999999999998</v>
      </c>
      <c r="P41" s="66">
        <v>3</v>
      </c>
      <c r="Q41" s="64">
        <v>10.714</v>
      </c>
      <c r="R41" s="66">
        <v>0</v>
      </c>
      <c r="S41" s="64">
        <v>0</v>
      </c>
      <c r="T41" s="67">
        <v>1</v>
      </c>
      <c r="U41" s="68">
        <v>3.5714000000000001</v>
      </c>
      <c r="V41" s="63">
        <v>1</v>
      </c>
      <c r="W41" s="68">
        <v>3.3332999999999999</v>
      </c>
      <c r="X41" s="74">
        <v>2618</v>
      </c>
      <c r="Y41" s="75">
        <v>100</v>
      </c>
      <c r="Z41" s="82"/>
    </row>
    <row r="42" spans="1:26" s="24" customFormat="1" ht="15" customHeight="1" x14ac:dyDescent="0.2">
      <c r="A42" s="22" t="s">
        <v>19</v>
      </c>
      <c r="B42" s="62" t="s">
        <v>55</v>
      </c>
      <c r="C42" s="49">
        <v>12</v>
      </c>
      <c r="D42" s="47">
        <v>0</v>
      </c>
      <c r="E42" s="41">
        <v>0</v>
      </c>
      <c r="F42" s="40">
        <v>12</v>
      </c>
      <c r="G42" s="46">
        <v>100</v>
      </c>
      <c r="H42" s="40">
        <v>1</v>
      </c>
      <c r="I42" s="42">
        <v>8.3332999999999995</v>
      </c>
      <c r="J42" s="44">
        <v>0</v>
      </c>
      <c r="K42" s="42">
        <v>0</v>
      </c>
      <c r="L42" s="44">
        <v>1</v>
      </c>
      <c r="M42" s="42">
        <v>8.3330000000000002</v>
      </c>
      <c r="N42" s="43">
        <v>2</v>
      </c>
      <c r="O42" s="42">
        <v>16.667000000000002</v>
      </c>
      <c r="P42" s="43">
        <v>8</v>
      </c>
      <c r="Q42" s="42">
        <v>66.667000000000002</v>
      </c>
      <c r="R42" s="43">
        <v>0</v>
      </c>
      <c r="S42" s="42">
        <v>0</v>
      </c>
      <c r="T42" s="45">
        <v>0</v>
      </c>
      <c r="U42" s="41">
        <v>0</v>
      </c>
      <c r="V42" s="47">
        <v>6</v>
      </c>
      <c r="W42" s="41">
        <v>50</v>
      </c>
      <c r="X42" s="25">
        <v>481</v>
      </c>
      <c r="Y42" s="26">
        <v>100</v>
      </c>
      <c r="Z42" s="83"/>
    </row>
    <row r="43" spans="1:26" s="24" customFormat="1" ht="15" customHeight="1" x14ac:dyDescent="0.2">
      <c r="A43" s="22" t="s">
        <v>19</v>
      </c>
      <c r="B43" s="78" t="s">
        <v>56</v>
      </c>
      <c r="C43" s="77">
        <v>44</v>
      </c>
      <c r="D43" s="71">
        <v>1</v>
      </c>
      <c r="E43" s="68">
        <v>2.2730000000000001</v>
      </c>
      <c r="F43" s="71">
        <v>43</v>
      </c>
      <c r="G43" s="81">
        <v>97.727000000000004</v>
      </c>
      <c r="H43" s="63">
        <v>0</v>
      </c>
      <c r="I43" s="64">
        <v>0</v>
      </c>
      <c r="J43" s="65">
        <v>0</v>
      </c>
      <c r="K43" s="64">
        <v>0</v>
      </c>
      <c r="L43" s="66">
        <v>2</v>
      </c>
      <c r="M43" s="64">
        <v>4.6509999999999998</v>
      </c>
      <c r="N43" s="65">
        <v>18</v>
      </c>
      <c r="O43" s="64">
        <v>41.86</v>
      </c>
      <c r="P43" s="65">
        <v>21</v>
      </c>
      <c r="Q43" s="64">
        <v>48.837000000000003</v>
      </c>
      <c r="R43" s="65">
        <v>0</v>
      </c>
      <c r="S43" s="64">
        <v>0</v>
      </c>
      <c r="T43" s="67">
        <v>2</v>
      </c>
      <c r="U43" s="68">
        <v>4.6512000000000002</v>
      </c>
      <c r="V43" s="71">
        <v>3</v>
      </c>
      <c r="W43" s="68">
        <v>6.8182</v>
      </c>
      <c r="X43" s="74">
        <v>3631</v>
      </c>
      <c r="Y43" s="75">
        <v>100</v>
      </c>
      <c r="Z43" s="82"/>
    </row>
    <row r="44" spans="1:26" s="24" customFormat="1" ht="15" customHeight="1" x14ac:dyDescent="0.2">
      <c r="A44" s="22" t="s">
        <v>19</v>
      </c>
      <c r="B44" s="62" t="s">
        <v>57</v>
      </c>
      <c r="C44" s="39">
        <v>48</v>
      </c>
      <c r="D44" s="47">
        <v>2</v>
      </c>
      <c r="E44" s="41">
        <v>4.1669999999999998</v>
      </c>
      <c r="F44" s="47">
        <v>46</v>
      </c>
      <c r="G44" s="46">
        <v>95.832999999999998</v>
      </c>
      <c r="H44" s="40">
        <v>9</v>
      </c>
      <c r="I44" s="42">
        <v>19.565200000000001</v>
      </c>
      <c r="J44" s="43">
        <v>1</v>
      </c>
      <c r="K44" s="42">
        <v>2.1739099999999998</v>
      </c>
      <c r="L44" s="44">
        <v>3</v>
      </c>
      <c r="M44" s="42">
        <v>6.5220000000000002</v>
      </c>
      <c r="N44" s="44">
        <v>7</v>
      </c>
      <c r="O44" s="42">
        <v>15.217000000000001</v>
      </c>
      <c r="P44" s="44">
        <v>19</v>
      </c>
      <c r="Q44" s="42">
        <v>41.304000000000002</v>
      </c>
      <c r="R44" s="43">
        <v>0</v>
      </c>
      <c r="S44" s="42">
        <v>0</v>
      </c>
      <c r="T44" s="48">
        <v>7</v>
      </c>
      <c r="U44" s="41">
        <v>15.2174</v>
      </c>
      <c r="V44" s="47">
        <v>2</v>
      </c>
      <c r="W44" s="41">
        <v>4.1666999999999996</v>
      </c>
      <c r="X44" s="25">
        <v>1815</v>
      </c>
      <c r="Y44" s="26">
        <v>100</v>
      </c>
      <c r="Z44" s="83"/>
    </row>
    <row r="45" spans="1:26" s="24" customFormat="1" ht="15" customHeight="1" x14ac:dyDescent="0.2">
      <c r="A45" s="22" t="s">
        <v>19</v>
      </c>
      <c r="B45" s="78" t="s">
        <v>58</v>
      </c>
      <c r="C45" s="77">
        <v>7</v>
      </c>
      <c r="D45" s="63">
        <v>1</v>
      </c>
      <c r="E45" s="68">
        <v>14.286</v>
      </c>
      <c r="F45" s="71">
        <v>6</v>
      </c>
      <c r="G45" s="81">
        <v>85.713999999999999</v>
      </c>
      <c r="H45" s="71">
        <v>0</v>
      </c>
      <c r="I45" s="64">
        <v>0</v>
      </c>
      <c r="J45" s="65">
        <v>0</v>
      </c>
      <c r="K45" s="64">
        <v>0</v>
      </c>
      <c r="L45" s="66">
        <v>4</v>
      </c>
      <c r="M45" s="64">
        <v>66.667000000000002</v>
      </c>
      <c r="N45" s="65">
        <v>0</v>
      </c>
      <c r="O45" s="64">
        <v>0</v>
      </c>
      <c r="P45" s="66">
        <v>1</v>
      </c>
      <c r="Q45" s="64">
        <v>16.667000000000002</v>
      </c>
      <c r="R45" s="65">
        <v>0</v>
      </c>
      <c r="S45" s="64">
        <v>0</v>
      </c>
      <c r="T45" s="67">
        <v>1</v>
      </c>
      <c r="U45" s="68">
        <v>16.666699999999999</v>
      </c>
      <c r="V45" s="63">
        <v>1</v>
      </c>
      <c r="W45" s="68">
        <v>14.2857</v>
      </c>
      <c r="X45" s="74">
        <v>1283</v>
      </c>
      <c r="Y45" s="75">
        <v>100</v>
      </c>
      <c r="Z45" s="82"/>
    </row>
    <row r="46" spans="1:26" s="24" customFormat="1" ht="15" customHeight="1" x14ac:dyDescent="0.2">
      <c r="A46" s="22" t="s">
        <v>19</v>
      </c>
      <c r="B46" s="62" t="s">
        <v>59</v>
      </c>
      <c r="C46" s="39">
        <v>462</v>
      </c>
      <c r="D46" s="40">
        <v>16</v>
      </c>
      <c r="E46" s="41">
        <v>3.4630000000000001</v>
      </c>
      <c r="F46" s="40">
        <v>446</v>
      </c>
      <c r="G46" s="46">
        <v>96.537000000000006</v>
      </c>
      <c r="H46" s="40">
        <v>1</v>
      </c>
      <c r="I46" s="42">
        <v>0.22420000000000001</v>
      </c>
      <c r="J46" s="44">
        <v>0</v>
      </c>
      <c r="K46" s="42">
        <v>0</v>
      </c>
      <c r="L46" s="44">
        <v>69</v>
      </c>
      <c r="M46" s="42">
        <v>15.471</v>
      </c>
      <c r="N46" s="44">
        <v>214</v>
      </c>
      <c r="O46" s="42">
        <v>47.981999999999999</v>
      </c>
      <c r="P46" s="43">
        <v>142</v>
      </c>
      <c r="Q46" s="42">
        <v>31.838999999999999</v>
      </c>
      <c r="R46" s="43">
        <v>0</v>
      </c>
      <c r="S46" s="42">
        <v>0</v>
      </c>
      <c r="T46" s="48">
        <v>20</v>
      </c>
      <c r="U46" s="41">
        <v>4.4843000000000002</v>
      </c>
      <c r="V46" s="40">
        <v>17</v>
      </c>
      <c r="W46" s="41">
        <v>3.6797</v>
      </c>
      <c r="X46" s="25">
        <v>3027</v>
      </c>
      <c r="Y46" s="26">
        <v>100</v>
      </c>
      <c r="Z46" s="83"/>
    </row>
    <row r="47" spans="1:26" s="24" customFormat="1" ht="15" customHeight="1" x14ac:dyDescent="0.2">
      <c r="A47" s="22" t="s">
        <v>19</v>
      </c>
      <c r="B47" s="78" t="s">
        <v>60</v>
      </c>
      <c r="C47" s="79">
        <v>7</v>
      </c>
      <c r="D47" s="71">
        <v>0</v>
      </c>
      <c r="E47" s="68">
        <v>0</v>
      </c>
      <c r="F47" s="63">
        <v>7</v>
      </c>
      <c r="G47" s="81">
        <v>100</v>
      </c>
      <c r="H47" s="63">
        <v>0</v>
      </c>
      <c r="I47" s="64">
        <v>0</v>
      </c>
      <c r="J47" s="66">
        <v>0</v>
      </c>
      <c r="K47" s="64">
        <v>0</v>
      </c>
      <c r="L47" s="66">
        <v>5</v>
      </c>
      <c r="M47" s="64">
        <v>71.429000000000002</v>
      </c>
      <c r="N47" s="66">
        <v>0</v>
      </c>
      <c r="O47" s="64">
        <v>0</v>
      </c>
      <c r="P47" s="66">
        <v>1</v>
      </c>
      <c r="Q47" s="64">
        <v>14.286</v>
      </c>
      <c r="R47" s="65">
        <v>0</v>
      </c>
      <c r="S47" s="64">
        <v>0</v>
      </c>
      <c r="T47" s="67">
        <v>1</v>
      </c>
      <c r="U47" s="68">
        <v>14.2857</v>
      </c>
      <c r="V47" s="71">
        <v>1</v>
      </c>
      <c r="W47" s="68">
        <v>14.2857</v>
      </c>
      <c r="X47" s="74">
        <v>308</v>
      </c>
      <c r="Y47" s="75">
        <v>100</v>
      </c>
      <c r="Z47" s="82"/>
    </row>
    <row r="48" spans="1:26" s="24" customFormat="1" ht="15" customHeight="1" x14ac:dyDescent="0.2">
      <c r="A48" s="22" t="s">
        <v>19</v>
      </c>
      <c r="B48" s="62" t="s">
        <v>61</v>
      </c>
      <c r="C48" s="39">
        <v>95</v>
      </c>
      <c r="D48" s="47">
        <v>7</v>
      </c>
      <c r="E48" s="41">
        <v>7.3680000000000003</v>
      </c>
      <c r="F48" s="47">
        <v>88</v>
      </c>
      <c r="G48" s="46">
        <v>92.632000000000005</v>
      </c>
      <c r="H48" s="47">
        <v>0</v>
      </c>
      <c r="I48" s="42">
        <v>0</v>
      </c>
      <c r="J48" s="44">
        <v>0</v>
      </c>
      <c r="K48" s="42">
        <v>0</v>
      </c>
      <c r="L48" s="43">
        <v>1</v>
      </c>
      <c r="M48" s="42">
        <v>1.1359999999999999</v>
      </c>
      <c r="N48" s="44">
        <v>62</v>
      </c>
      <c r="O48" s="42">
        <v>70.454999999999998</v>
      </c>
      <c r="P48" s="44">
        <v>23</v>
      </c>
      <c r="Q48" s="42">
        <v>26.135999999999999</v>
      </c>
      <c r="R48" s="43">
        <v>0</v>
      </c>
      <c r="S48" s="42">
        <v>0</v>
      </c>
      <c r="T48" s="48">
        <v>2</v>
      </c>
      <c r="U48" s="41">
        <v>2.2726999999999999</v>
      </c>
      <c r="V48" s="47">
        <v>5</v>
      </c>
      <c r="W48" s="41">
        <v>5.2632000000000003</v>
      </c>
      <c r="X48" s="25">
        <v>1236</v>
      </c>
      <c r="Y48" s="26">
        <v>100</v>
      </c>
      <c r="Z48" s="83"/>
    </row>
    <row r="49" spans="1:26" s="24" customFormat="1" ht="15" customHeight="1" x14ac:dyDescent="0.2">
      <c r="A49" s="22" t="s">
        <v>19</v>
      </c>
      <c r="B49" s="78" t="s">
        <v>62</v>
      </c>
      <c r="C49" s="79">
        <v>13</v>
      </c>
      <c r="D49" s="71">
        <v>0</v>
      </c>
      <c r="E49" s="68">
        <v>0</v>
      </c>
      <c r="F49" s="71">
        <v>13</v>
      </c>
      <c r="G49" s="81">
        <v>100</v>
      </c>
      <c r="H49" s="63">
        <v>9</v>
      </c>
      <c r="I49" s="64">
        <v>69.230800000000002</v>
      </c>
      <c r="J49" s="65">
        <v>0</v>
      </c>
      <c r="K49" s="64">
        <v>0</v>
      </c>
      <c r="L49" s="65">
        <v>0</v>
      </c>
      <c r="M49" s="64">
        <v>0</v>
      </c>
      <c r="N49" s="65">
        <v>0</v>
      </c>
      <c r="O49" s="64">
        <v>0</v>
      </c>
      <c r="P49" s="66">
        <v>3</v>
      </c>
      <c r="Q49" s="64">
        <v>23.077000000000002</v>
      </c>
      <c r="R49" s="66">
        <v>0</v>
      </c>
      <c r="S49" s="64">
        <v>0</v>
      </c>
      <c r="T49" s="67">
        <v>1</v>
      </c>
      <c r="U49" s="68">
        <v>7.6923000000000004</v>
      </c>
      <c r="V49" s="71">
        <v>0</v>
      </c>
      <c r="W49" s="68">
        <v>0</v>
      </c>
      <c r="X49" s="74">
        <v>688</v>
      </c>
      <c r="Y49" s="75">
        <v>100</v>
      </c>
      <c r="Z49" s="82"/>
    </row>
    <row r="50" spans="1:26" s="24" customFormat="1" ht="15" customHeight="1" x14ac:dyDescent="0.2">
      <c r="A50" s="22" t="s">
        <v>19</v>
      </c>
      <c r="B50" s="62" t="s">
        <v>63</v>
      </c>
      <c r="C50" s="39">
        <v>69</v>
      </c>
      <c r="D50" s="40">
        <v>2</v>
      </c>
      <c r="E50" s="41">
        <v>2.899</v>
      </c>
      <c r="F50" s="40">
        <v>67</v>
      </c>
      <c r="G50" s="46">
        <v>97.100999999999999</v>
      </c>
      <c r="H50" s="40">
        <v>0</v>
      </c>
      <c r="I50" s="42">
        <v>0</v>
      </c>
      <c r="J50" s="44">
        <v>0</v>
      </c>
      <c r="K50" s="42">
        <v>0</v>
      </c>
      <c r="L50" s="43">
        <v>3</v>
      </c>
      <c r="M50" s="42">
        <v>4.4779999999999998</v>
      </c>
      <c r="N50" s="44">
        <v>33</v>
      </c>
      <c r="O50" s="42">
        <v>49.253999999999998</v>
      </c>
      <c r="P50" s="44">
        <v>30</v>
      </c>
      <c r="Q50" s="42">
        <v>44.776000000000003</v>
      </c>
      <c r="R50" s="43">
        <v>0</v>
      </c>
      <c r="S50" s="42">
        <v>0</v>
      </c>
      <c r="T50" s="48">
        <v>1</v>
      </c>
      <c r="U50" s="41">
        <v>1.4924999999999999</v>
      </c>
      <c r="V50" s="40">
        <v>1</v>
      </c>
      <c r="W50" s="41">
        <v>1.4493</v>
      </c>
      <c r="X50" s="25">
        <v>1818</v>
      </c>
      <c r="Y50" s="26">
        <v>100</v>
      </c>
      <c r="Z50" s="83"/>
    </row>
    <row r="51" spans="1:26" s="24" customFormat="1" ht="15" customHeight="1" x14ac:dyDescent="0.2">
      <c r="A51" s="22" t="s">
        <v>19</v>
      </c>
      <c r="B51" s="78" t="s">
        <v>64</v>
      </c>
      <c r="C51" s="77">
        <v>352</v>
      </c>
      <c r="D51" s="63">
        <v>48</v>
      </c>
      <c r="E51" s="68">
        <v>13.635999999999999</v>
      </c>
      <c r="F51" s="63">
        <v>304</v>
      </c>
      <c r="G51" s="81">
        <v>86.364000000000004</v>
      </c>
      <c r="H51" s="63">
        <v>2</v>
      </c>
      <c r="I51" s="64">
        <v>0.65790000000000004</v>
      </c>
      <c r="J51" s="66">
        <v>1</v>
      </c>
      <c r="K51" s="64">
        <v>0.32895000000000002</v>
      </c>
      <c r="L51" s="65">
        <v>144</v>
      </c>
      <c r="M51" s="64">
        <v>47.368000000000002</v>
      </c>
      <c r="N51" s="65">
        <v>119</v>
      </c>
      <c r="O51" s="64">
        <v>39.145000000000003</v>
      </c>
      <c r="P51" s="65">
        <v>31</v>
      </c>
      <c r="Q51" s="64">
        <v>10.196999999999999</v>
      </c>
      <c r="R51" s="66">
        <v>0</v>
      </c>
      <c r="S51" s="64">
        <v>0</v>
      </c>
      <c r="T51" s="67">
        <v>7</v>
      </c>
      <c r="U51" s="68">
        <v>2.3026</v>
      </c>
      <c r="V51" s="63">
        <v>19</v>
      </c>
      <c r="W51" s="68">
        <v>5.3977000000000004</v>
      </c>
      <c r="X51" s="74">
        <v>8616</v>
      </c>
      <c r="Y51" s="75">
        <v>100</v>
      </c>
      <c r="Z51" s="82"/>
    </row>
    <row r="52" spans="1:26" s="24" customFormat="1" ht="15" customHeight="1" x14ac:dyDescent="0.2">
      <c r="A52" s="22" t="s">
        <v>19</v>
      </c>
      <c r="B52" s="62" t="s">
        <v>65</v>
      </c>
      <c r="C52" s="39">
        <v>1</v>
      </c>
      <c r="D52" s="40">
        <v>1</v>
      </c>
      <c r="E52" s="41">
        <v>100</v>
      </c>
      <c r="F52" s="40">
        <v>0</v>
      </c>
      <c r="G52" s="46">
        <v>0</v>
      </c>
      <c r="H52" s="47">
        <v>0</v>
      </c>
      <c r="I52" s="42">
        <v>0</v>
      </c>
      <c r="J52" s="44">
        <v>0</v>
      </c>
      <c r="K52" s="42">
        <v>0</v>
      </c>
      <c r="L52" s="43">
        <v>0</v>
      </c>
      <c r="M52" s="42">
        <v>0</v>
      </c>
      <c r="N52" s="43">
        <v>0</v>
      </c>
      <c r="O52" s="42">
        <v>0</v>
      </c>
      <c r="P52" s="44">
        <v>0</v>
      </c>
      <c r="Q52" s="42">
        <v>0</v>
      </c>
      <c r="R52" s="43">
        <v>0</v>
      </c>
      <c r="S52" s="42">
        <v>0</v>
      </c>
      <c r="T52" s="45">
        <v>0</v>
      </c>
      <c r="U52" s="41">
        <v>0</v>
      </c>
      <c r="V52" s="40">
        <v>0</v>
      </c>
      <c r="W52" s="41">
        <v>0</v>
      </c>
      <c r="X52" s="25">
        <v>1009</v>
      </c>
      <c r="Y52" s="26">
        <v>100</v>
      </c>
      <c r="Z52" s="83"/>
    </row>
    <row r="53" spans="1:26" s="24" customFormat="1" ht="15" customHeight="1" x14ac:dyDescent="0.2">
      <c r="A53" s="22" t="s">
        <v>19</v>
      </c>
      <c r="B53" s="78" t="s">
        <v>66</v>
      </c>
      <c r="C53" s="79">
        <v>5</v>
      </c>
      <c r="D53" s="71">
        <v>4</v>
      </c>
      <c r="E53" s="68">
        <v>80</v>
      </c>
      <c r="F53" s="63">
        <v>1</v>
      </c>
      <c r="G53" s="81">
        <v>20</v>
      </c>
      <c r="H53" s="71">
        <v>0</v>
      </c>
      <c r="I53" s="64">
        <v>0</v>
      </c>
      <c r="J53" s="65">
        <v>0</v>
      </c>
      <c r="K53" s="64">
        <v>0</v>
      </c>
      <c r="L53" s="66">
        <v>0</v>
      </c>
      <c r="M53" s="64">
        <v>0</v>
      </c>
      <c r="N53" s="65">
        <v>0</v>
      </c>
      <c r="O53" s="64">
        <v>0</v>
      </c>
      <c r="P53" s="66">
        <v>1</v>
      </c>
      <c r="Q53" s="64">
        <v>100</v>
      </c>
      <c r="R53" s="66">
        <v>0</v>
      </c>
      <c r="S53" s="64">
        <v>0</v>
      </c>
      <c r="T53" s="67">
        <v>0</v>
      </c>
      <c r="U53" s="68">
        <v>0</v>
      </c>
      <c r="V53" s="71">
        <v>0</v>
      </c>
      <c r="W53" s="68">
        <v>0</v>
      </c>
      <c r="X53" s="74">
        <v>306</v>
      </c>
      <c r="Y53" s="75">
        <v>100</v>
      </c>
      <c r="Z53" s="82"/>
    </row>
    <row r="54" spans="1:26" s="24" customFormat="1" ht="15" customHeight="1" x14ac:dyDescent="0.2">
      <c r="A54" s="22" t="s">
        <v>19</v>
      </c>
      <c r="B54" s="62" t="s">
        <v>67</v>
      </c>
      <c r="C54" s="39">
        <v>18</v>
      </c>
      <c r="D54" s="40">
        <v>4</v>
      </c>
      <c r="E54" s="41">
        <v>22.222000000000001</v>
      </c>
      <c r="F54" s="47">
        <v>14</v>
      </c>
      <c r="G54" s="46">
        <v>77.778000000000006</v>
      </c>
      <c r="H54" s="47">
        <v>0</v>
      </c>
      <c r="I54" s="42">
        <v>0</v>
      </c>
      <c r="J54" s="44">
        <v>0</v>
      </c>
      <c r="K54" s="72">
        <v>0</v>
      </c>
      <c r="L54" s="43">
        <v>3</v>
      </c>
      <c r="M54" s="72">
        <v>21.428999999999998</v>
      </c>
      <c r="N54" s="44">
        <v>4</v>
      </c>
      <c r="O54" s="42">
        <v>28.571000000000002</v>
      </c>
      <c r="P54" s="44">
        <v>6</v>
      </c>
      <c r="Q54" s="42">
        <v>42.856999999999999</v>
      </c>
      <c r="R54" s="44">
        <v>0</v>
      </c>
      <c r="S54" s="42">
        <v>0</v>
      </c>
      <c r="T54" s="48">
        <v>1</v>
      </c>
      <c r="U54" s="41">
        <v>7.1429</v>
      </c>
      <c r="V54" s="40">
        <v>0</v>
      </c>
      <c r="W54" s="41">
        <v>0</v>
      </c>
      <c r="X54" s="25">
        <v>1971</v>
      </c>
      <c r="Y54" s="26">
        <v>100</v>
      </c>
      <c r="Z54" s="83"/>
    </row>
    <row r="55" spans="1:26" s="24" customFormat="1" ht="15" customHeight="1" x14ac:dyDescent="0.2">
      <c r="A55" s="22" t="s">
        <v>19</v>
      </c>
      <c r="B55" s="78" t="s">
        <v>68</v>
      </c>
      <c r="C55" s="77">
        <v>82</v>
      </c>
      <c r="D55" s="63">
        <v>3</v>
      </c>
      <c r="E55" s="68">
        <v>3.6589999999999998</v>
      </c>
      <c r="F55" s="71">
        <v>79</v>
      </c>
      <c r="G55" s="81">
        <v>96.340999999999994</v>
      </c>
      <c r="H55" s="63">
        <v>3</v>
      </c>
      <c r="I55" s="64">
        <v>3.7974999999999999</v>
      </c>
      <c r="J55" s="65">
        <v>0</v>
      </c>
      <c r="K55" s="64">
        <v>0</v>
      </c>
      <c r="L55" s="66">
        <v>27</v>
      </c>
      <c r="M55" s="64">
        <v>34.177</v>
      </c>
      <c r="N55" s="66">
        <v>1</v>
      </c>
      <c r="O55" s="64">
        <v>1.266</v>
      </c>
      <c r="P55" s="65">
        <v>47</v>
      </c>
      <c r="Q55" s="64">
        <v>59.494</v>
      </c>
      <c r="R55" s="65">
        <v>0</v>
      </c>
      <c r="S55" s="64">
        <v>0</v>
      </c>
      <c r="T55" s="70">
        <v>1</v>
      </c>
      <c r="U55" s="68">
        <v>1.2658</v>
      </c>
      <c r="V55" s="63">
        <v>5</v>
      </c>
      <c r="W55" s="68">
        <v>6.0975999999999999</v>
      </c>
      <c r="X55" s="74">
        <v>2305</v>
      </c>
      <c r="Y55" s="75">
        <v>100</v>
      </c>
      <c r="Z55" s="82"/>
    </row>
    <row r="56" spans="1:26" s="24" customFormat="1" ht="15" customHeight="1" x14ac:dyDescent="0.2">
      <c r="A56" s="22" t="s">
        <v>19</v>
      </c>
      <c r="B56" s="62" t="s">
        <v>69</v>
      </c>
      <c r="C56" s="39">
        <v>3</v>
      </c>
      <c r="D56" s="47">
        <v>0</v>
      </c>
      <c r="E56" s="41">
        <v>0</v>
      </c>
      <c r="F56" s="47">
        <v>3</v>
      </c>
      <c r="G56" s="46">
        <v>100</v>
      </c>
      <c r="H56" s="40">
        <v>0</v>
      </c>
      <c r="I56" s="42">
        <v>0</v>
      </c>
      <c r="J56" s="44">
        <v>0</v>
      </c>
      <c r="K56" s="42">
        <v>0</v>
      </c>
      <c r="L56" s="44">
        <v>0</v>
      </c>
      <c r="M56" s="42">
        <v>0</v>
      </c>
      <c r="N56" s="43">
        <v>0</v>
      </c>
      <c r="O56" s="42">
        <v>0</v>
      </c>
      <c r="P56" s="44">
        <v>3</v>
      </c>
      <c r="Q56" s="42">
        <v>100</v>
      </c>
      <c r="R56" s="43">
        <v>0</v>
      </c>
      <c r="S56" s="42">
        <v>0</v>
      </c>
      <c r="T56" s="45">
        <v>0</v>
      </c>
      <c r="U56" s="41">
        <v>0</v>
      </c>
      <c r="V56" s="47">
        <v>0</v>
      </c>
      <c r="W56" s="41">
        <v>0</v>
      </c>
      <c r="X56" s="25">
        <v>720</v>
      </c>
      <c r="Y56" s="26">
        <v>100</v>
      </c>
      <c r="Z56" s="83"/>
    </row>
    <row r="57" spans="1:26" s="24" customFormat="1" ht="15" customHeight="1" x14ac:dyDescent="0.2">
      <c r="A57" s="22" t="s">
        <v>19</v>
      </c>
      <c r="B57" s="78" t="s">
        <v>70</v>
      </c>
      <c r="C57" s="77">
        <v>125</v>
      </c>
      <c r="D57" s="71">
        <v>2</v>
      </c>
      <c r="E57" s="68">
        <v>1.6</v>
      </c>
      <c r="F57" s="71">
        <v>123</v>
      </c>
      <c r="G57" s="81">
        <v>98.4</v>
      </c>
      <c r="H57" s="63">
        <v>4</v>
      </c>
      <c r="I57" s="64">
        <v>3.2519999999999998</v>
      </c>
      <c r="J57" s="66">
        <v>4</v>
      </c>
      <c r="K57" s="64">
        <v>3.25203</v>
      </c>
      <c r="L57" s="65">
        <v>6</v>
      </c>
      <c r="M57" s="64">
        <v>4.8780000000000001</v>
      </c>
      <c r="N57" s="65">
        <v>49</v>
      </c>
      <c r="O57" s="64">
        <v>39.837000000000003</v>
      </c>
      <c r="P57" s="65">
        <v>47</v>
      </c>
      <c r="Q57" s="64">
        <v>38.210999999999999</v>
      </c>
      <c r="R57" s="65">
        <v>0</v>
      </c>
      <c r="S57" s="64">
        <v>0</v>
      </c>
      <c r="T57" s="70">
        <v>13</v>
      </c>
      <c r="U57" s="68">
        <v>10.569100000000001</v>
      </c>
      <c r="V57" s="71">
        <v>3</v>
      </c>
      <c r="W57" s="68">
        <v>2.4</v>
      </c>
      <c r="X57" s="74">
        <v>2232</v>
      </c>
      <c r="Y57" s="75">
        <v>100</v>
      </c>
      <c r="Z57" s="82"/>
    </row>
    <row r="58" spans="1:26" s="24" customFormat="1" ht="15" customHeight="1" thickBot="1" x14ac:dyDescent="0.25">
      <c r="A58" s="22" t="s">
        <v>19</v>
      </c>
      <c r="B58" s="80" t="s">
        <v>71</v>
      </c>
      <c r="C58" s="50">
        <v>3</v>
      </c>
      <c r="D58" s="51">
        <v>2</v>
      </c>
      <c r="E58" s="52">
        <v>66.667000000000002</v>
      </c>
      <c r="F58" s="51">
        <v>1</v>
      </c>
      <c r="G58" s="57">
        <v>33.332999999999998</v>
      </c>
      <c r="H58" s="53">
        <v>0</v>
      </c>
      <c r="I58" s="54">
        <v>0</v>
      </c>
      <c r="J58" s="55">
        <v>0</v>
      </c>
      <c r="K58" s="54">
        <v>0</v>
      </c>
      <c r="L58" s="56">
        <v>1</v>
      </c>
      <c r="M58" s="54">
        <v>100</v>
      </c>
      <c r="N58" s="55">
        <v>0</v>
      </c>
      <c r="O58" s="54">
        <v>0</v>
      </c>
      <c r="P58" s="55">
        <v>0</v>
      </c>
      <c r="Q58" s="54">
        <v>0</v>
      </c>
      <c r="R58" s="55">
        <v>0</v>
      </c>
      <c r="S58" s="54">
        <v>0</v>
      </c>
      <c r="T58" s="73">
        <v>0</v>
      </c>
      <c r="U58" s="52">
        <v>0</v>
      </c>
      <c r="V58" s="51">
        <v>0</v>
      </c>
      <c r="W58" s="52">
        <v>0</v>
      </c>
      <c r="X58" s="27">
        <v>365</v>
      </c>
      <c r="Y58" s="28">
        <v>100</v>
      </c>
      <c r="Z58" s="85"/>
    </row>
    <row r="59" spans="1:26" s="24" customFormat="1" ht="15" customHeight="1" x14ac:dyDescent="0.2">
      <c r="A59" s="22"/>
      <c r="B59" s="62"/>
      <c r="C59" s="43"/>
      <c r="D59" s="44"/>
      <c r="E59" s="46"/>
      <c r="F59" s="44"/>
      <c r="G59" s="46"/>
      <c r="H59" s="43"/>
      <c r="I59" s="46"/>
      <c r="J59" s="44"/>
      <c r="K59" s="46"/>
      <c r="L59" s="43"/>
      <c r="M59" s="46"/>
      <c r="N59" s="44"/>
      <c r="O59" s="46"/>
      <c r="P59" s="44"/>
      <c r="Q59" s="46"/>
      <c r="R59" s="44"/>
      <c r="S59" s="46"/>
      <c r="T59" s="43"/>
      <c r="U59" s="46"/>
      <c r="V59" s="44"/>
      <c r="W59" s="46"/>
      <c r="X59" s="86"/>
      <c r="Y59" s="83"/>
      <c r="Z59" s="83"/>
    </row>
    <row r="60" spans="1:26" s="24" customFormat="1" ht="15" customHeight="1" x14ac:dyDescent="0.2">
      <c r="A60" s="22"/>
      <c r="B60" s="29" t="s">
        <v>72</v>
      </c>
      <c r="C60" s="30"/>
      <c r="D60" s="30"/>
      <c r="E60" s="30"/>
      <c r="F60" s="30"/>
      <c r="G60" s="30"/>
      <c r="H60" s="30"/>
      <c r="I60" s="30"/>
      <c r="J60" s="30"/>
      <c r="K60" s="30"/>
      <c r="L60" s="30"/>
      <c r="M60" s="30"/>
      <c r="N60" s="30"/>
      <c r="O60" s="30"/>
      <c r="P60" s="30"/>
      <c r="Q60" s="30"/>
      <c r="R60" s="30"/>
      <c r="S60" s="30"/>
      <c r="T60" s="30"/>
      <c r="U60" s="30"/>
      <c r="V60" s="31"/>
      <c r="W60" s="23"/>
      <c r="X60" s="30"/>
      <c r="Y60" s="30"/>
      <c r="Z60" s="30"/>
    </row>
    <row r="61" spans="1:26" s="24" customFormat="1" ht="15" customHeight="1" x14ac:dyDescent="0.2">
      <c r="A61" s="22"/>
      <c r="B61" s="29" t="s">
        <v>80</v>
      </c>
      <c r="C61" s="31"/>
      <c r="D61" s="31"/>
      <c r="E61" s="31"/>
      <c r="F61" s="31"/>
      <c r="G61" s="31"/>
      <c r="H61" s="30"/>
      <c r="I61" s="30"/>
      <c r="J61" s="30"/>
      <c r="K61" s="30"/>
      <c r="L61" s="30"/>
      <c r="M61" s="30"/>
      <c r="N61" s="30"/>
      <c r="O61" s="30"/>
      <c r="P61" s="30"/>
      <c r="Q61" s="30"/>
      <c r="R61" s="30"/>
      <c r="S61" s="30"/>
      <c r="T61" s="30"/>
      <c r="U61" s="30"/>
      <c r="V61" s="31"/>
      <c r="W61" s="31"/>
      <c r="X61" s="30"/>
      <c r="Y61" s="30"/>
      <c r="Z61" s="30"/>
    </row>
    <row r="62" spans="1:26" s="24" customFormat="1" ht="15" customHeight="1" x14ac:dyDescent="0.2">
      <c r="A62" s="22"/>
      <c r="B62" s="32" t="s">
        <v>79</v>
      </c>
      <c r="C62" s="31"/>
      <c r="D62" s="31"/>
      <c r="E62" s="31"/>
      <c r="F62" s="31"/>
      <c r="G62" s="31"/>
      <c r="H62" s="30"/>
      <c r="I62" s="30"/>
      <c r="J62" s="30"/>
      <c r="K62" s="30"/>
      <c r="L62" s="30"/>
      <c r="M62" s="30"/>
      <c r="N62" s="30"/>
      <c r="O62" s="30"/>
      <c r="P62" s="30"/>
      <c r="Q62" s="30"/>
      <c r="R62" s="30"/>
      <c r="S62" s="30"/>
      <c r="T62" s="30"/>
      <c r="U62" s="30"/>
      <c r="V62" s="31"/>
      <c r="W62" s="31"/>
      <c r="X62" s="30"/>
      <c r="Y62" s="30"/>
      <c r="Z62" s="30"/>
    </row>
    <row r="63" spans="1:26" s="24" customFormat="1" ht="15" customHeight="1" x14ac:dyDescent="0.2">
      <c r="A63" s="22"/>
      <c r="B63" s="32" t="s">
        <v>78</v>
      </c>
      <c r="C63" s="31"/>
      <c r="D63" s="31"/>
      <c r="E63" s="31"/>
      <c r="F63" s="31"/>
      <c r="G63" s="31"/>
      <c r="H63" s="30"/>
      <c r="I63" s="30"/>
      <c r="J63" s="30"/>
      <c r="K63" s="30"/>
      <c r="L63" s="30"/>
      <c r="M63" s="30"/>
      <c r="N63" s="30"/>
      <c r="O63" s="30"/>
      <c r="P63" s="30"/>
      <c r="Q63" s="30"/>
      <c r="R63" s="30"/>
      <c r="S63" s="30"/>
      <c r="T63" s="30"/>
      <c r="U63" s="30"/>
      <c r="V63" s="31"/>
      <c r="W63" s="31"/>
      <c r="X63" s="30"/>
      <c r="Y63" s="30"/>
      <c r="Z63" s="30"/>
    </row>
    <row r="64" spans="1:26" s="24" customFormat="1" ht="15" customHeight="1" x14ac:dyDescent="0.2">
      <c r="A64" s="22"/>
      <c r="B64" s="32" t="str">
        <f>CONCATENATE("NOTE: Table reads (for US Totals):  Of all ", C69," public school female students with disabilities who received ", LOWER(A7), ", ",D69," (",TEXT(E7,"0.0"),"%) were served solely under Section 504 and ", F69," (",TEXT(G7,"0.0"),"%) were served under IDEA.")</f>
        <v>NOTE: Table reads (for US Totals):  Of all 3,205 public school female students with disabilities who received school-related arrests, 272 (8.5%) were served solely under Section 504 and 2,933 (91.5%) were served under IDEA.</v>
      </c>
      <c r="C64" s="31"/>
      <c r="D64" s="31"/>
      <c r="E64" s="31"/>
      <c r="F64" s="31"/>
      <c r="G64" s="31"/>
      <c r="H64" s="30"/>
      <c r="I64" s="30"/>
      <c r="J64" s="30"/>
      <c r="K64" s="30"/>
      <c r="L64" s="30"/>
      <c r="M64" s="30"/>
      <c r="N64" s="30"/>
      <c r="O64" s="30"/>
      <c r="P64" s="30"/>
      <c r="Q64" s="30"/>
      <c r="R64" s="30"/>
      <c r="S64" s="30"/>
      <c r="T64" s="30"/>
      <c r="U64" s="30"/>
      <c r="V64" s="31"/>
      <c r="W64" s="23"/>
      <c r="X64" s="30"/>
      <c r="Y64" s="30"/>
      <c r="Z64" s="30"/>
    </row>
    <row r="65" spans="1:27" s="24" customFormat="1" ht="15" customHeight="1" x14ac:dyDescent="0.2">
      <c r="A65" s="22"/>
      <c r="B65" s="32" t="str">
        <f>CONCATENATE("            Table reads (for US Race/Ethnicity):  Of all ",TEXT(F7,"#,##0")," public school female students with disabilities served under IDEA who received ",LOWER(A7), ", ",TEXT(H7,"#,##0")," (",TEXT(I7,"0.0"),"%) were American Indian or Alaska Native.")</f>
        <v xml:space="preserve">            Table reads (for US Race/Ethnicity):  Of all 2,933 public school female students with disabilities served under IDEA who received school-related arrests, 55 (1.9%) were American Indian or Alaska Native.</v>
      </c>
      <c r="C65" s="31"/>
      <c r="D65" s="31"/>
      <c r="E65" s="31"/>
      <c r="F65" s="31"/>
      <c r="G65" s="31"/>
      <c r="H65" s="30"/>
      <c r="I65" s="30"/>
      <c r="J65" s="30"/>
      <c r="K65" s="30"/>
      <c r="L65" s="30"/>
      <c r="M65" s="30"/>
      <c r="N65" s="30"/>
      <c r="O65" s="30"/>
      <c r="P65" s="30"/>
      <c r="Q65" s="30"/>
      <c r="R65" s="30"/>
      <c r="S65" s="30"/>
      <c r="T65" s="30"/>
      <c r="U65" s="30"/>
      <c r="V65" s="31"/>
      <c r="W65" s="31"/>
      <c r="X65" s="30"/>
      <c r="Y65" s="30"/>
      <c r="Z65" s="30"/>
    </row>
    <row r="66" spans="1:27" s="24" customFormat="1" ht="15" customHeight="1" x14ac:dyDescent="0.2">
      <c r="A66" s="22"/>
      <c r="B66" s="113" t="s">
        <v>76</v>
      </c>
      <c r="C66" s="113"/>
      <c r="D66" s="113"/>
      <c r="E66" s="113"/>
      <c r="F66" s="113"/>
      <c r="G66" s="113"/>
      <c r="H66" s="113"/>
      <c r="I66" s="113"/>
      <c r="J66" s="113"/>
      <c r="K66" s="113"/>
      <c r="L66" s="113"/>
      <c r="M66" s="113"/>
      <c r="N66" s="113"/>
      <c r="O66" s="113"/>
      <c r="P66" s="113"/>
      <c r="Q66" s="113"/>
      <c r="R66" s="113"/>
      <c r="S66" s="113"/>
      <c r="T66" s="113"/>
      <c r="U66" s="113"/>
      <c r="V66" s="113"/>
      <c r="W66" s="113"/>
      <c r="X66" s="30"/>
      <c r="Y66" s="30"/>
      <c r="Z66" s="30"/>
    </row>
    <row r="67" spans="1:27" s="35" customFormat="1" ht="14.1" customHeight="1" x14ac:dyDescent="0.2">
      <c r="A67" s="38"/>
      <c r="B67" s="113" t="s">
        <v>77</v>
      </c>
      <c r="C67" s="113"/>
      <c r="D67" s="113"/>
      <c r="E67" s="113"/>
      <c r="F67" s="113"/>
      <c r="G67" s="113"/>
      <c r="H67" s="113"/>
      <c r="I67" s="113"/>
      <c r="J67" s="113"/>
      <c r="K67" s="113"/>
      <c r="L67" s="113"/>
      <c r="M67" s="113"/>
      <c r="N67" s="113"/>
      <c r="O67" s="113"/>
      <c r="P67" s="113"/>
      <c r="Q67" s="113"/>
      <c r="R67" s="113"/>
      <c r="S67" s="113"/>
      <c r="T67" s="113"/>
      <c r="U67" s="113"/>
      <c r="V67" s="113"/>
      <c r="W67" s="113"/>
      <c r="X67" s="34"/>
      <c r="Y67" s="33"/>
      <c r="Z67" s="33"/>
    </row>
    <row r="68" spans="1:27" ht="15" customHeight="1" x14ac:dyDescent="0.2"/>
    <row r="69" spans="1:27" x14ac:dyDescent="0.2">
      <c r="B69" s="58"/>
      <c r="C69" s="59" t="str">
        <f>IF(ISTEXT(C7),LEFT(C7,3),TEXT(C7,"#,##0"))</f>
        <v>3,205</v>
      </c>
      <c r="D69" s="59" t="str">
        <f>IF(ISTEXT(D7),LEFT(D7,3),TEXT(D7,"#,##0"))</f>
        <v>272</v>
      </c>
      <c r="E69" s="59"/>
      <c r="F69" s="59" t="str">
        <f>IF(ISTEXT(F7),LEFT(F7,3),TEXT(F7,"#,##0"))</f>
        <v>2,933</v>
      </c>
      <c r="G69" s="59"/>
      <c r="H69" s="59" t="str">
        <f>IF(ISTEXT(H7),LEFT(H7,3),TEXT(H7,"#,##0"))</f>
        <v>55</v>
      </c>
      <c r="I69" s="5"/>
      <c r="J69" s="5"/>
      <c r="K69" s="5"/>
      <c r="L69" s="5"/>
      <c r="M69" s="5"/>
      <c r="N69" s="5"/>
      <c r="O69" s="5"/>
      <c r="P69" s="5"/>
      <c r="Q69" s="5"/>
      <c r="R69" s="5"/>
      <c r="S69" s="5"/>
      <c r="T69" s="5"/>
      <c r="U69" s="5"/>
      <c r="V69" s="60"/>
      <c r="W69" s="61"/>
    </row>
    <row r="70" spans="1:27" s="37"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61"/>
    </row>
  </sheetData>
  <mergeCells count="18">
    <mergeCell ref="Y4:Z5"/>
    <mergeCell ref="B2:W2"/>
    <mergeCell ref="B4:B5"/>
    <mergeCell ref="C4:C5"/>
    <mergeCell ref="D4:E5"/>
    <mergeCell ref="F4:G5"/>
    <mergeCell ref="H4:U4"/>
    <mergeCell ref="V4:W5"/>
    <mergeCell ref="B66:W66"/>
    <mergeCell ref="B67:W67"/>
    <mergeCell ref="X4:X5"/>
    <mergeCell ref="H5:I5"/>
    <mergeCell ref="J5:K5"/>
    <mergeCell ref="L5:M5"/>
    <mergeCell ref="N5:O5"/>
    <mergeCell ref="P5:Q5"/>
    <mergeCell ref="R5:S5"/>
    <mergeCell ref="T5:U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zoomScale="80" zoomScaleNormal="80" workbookViewId="0"/>
  </sheetViews>
  <sheetFormatPr defaultColWidth="10.140625" defaultRowHeight="15" customHeight="1" x14ac:dyDescent="0.2"/>
  <cols>
    <col min="1" max="1" width="3.2851562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22" width="0.85546875" style="6" customWidth="1"/>
    <col min="23" max="23" width="12.140625" style="38" customWidth="1"/>
    <col min="24" max="16384" width="10.140625" style="38"/>
  </cols>
  <sheetData>
    <row r="1" spans="1:24" s="6" customFormat="1" ht="15" customHeight="1" x14ac:dyDescent="0.2">
      <c r="A1" s="1"/>
      <c r="B1" s="2"/>
      <c r="C1" s="3"/>
      <c r="D1" s="3"/>
      <c r="E1" s="3"/>
      <c r="F1" s="3"/>
      <c r="G1" s="3"/>
      <c r="H1" s="3"/>
      <c r="I1" s="3"/>
      <c r="J1" s="3"/>
      <c r="K1" s="3"/>
      <c r="L1" s="3"/>
      <c r="M1" s="3"/>
      <c r="N1" s="3"/>
      <c r="O1" s="3"/>
      <c r="P1" s="3"/>
      <c r="Q1" s="3"/>
      <c r="R1" s="4"/>
      <c r="S1" s="5"/>
      <c r="T1" s="3"/>
      <c r="U1" s="3"/>
      <c r="V1" s="3"/>
    </row>
    <row r="2" spans="1:24" s="8" customFormat="1" ht="15" customHeight="1" x14ac:dyDescent="0.25">
      <c r="A2" s="7"/>
      <c r="B2" s="92" t="str">
        <f>CONCATENATE("Number and percentage of public school students without disabilities receiving ",LOWER(A7), " by race/ethnicity and English proficiency, by state: School Year 2015-16")</f>
        <v>Number and percentage of public school students without disabilities receiving school-related arrests by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c r="X2" s="92"/>
    </row>
    <row r="3" spans="1:24" s="6" customFormat="1" ht="15" customHeight="1" thickBot="1" x14ac:dyDescent="0.3">
      <c r="A3" s="1"/>
      <c r="B3" s="9"/>
      <c r="C3" s="10"/>
      <c r="D3" s="10"/>
      <c r="E3" s="10"/>
      <c r="F3" s="10"/>
      <c r="G3" s="10"/>
      <c r="H3" s="10"/>
      <c r="I3" s="10"/>
      <c r="J3" s="10"/>
      <c r="K3" s="10"/>
      <c r="L3" s="10"/>
      <c r="M3" s="10"/>
      <c r="N3" s="10"/>
      <c r="O3" s="10"/>
      <c r="P3" s="10"/>
      <c r="Q3" s="10"/>
      <c r="R3" s="10"/>
      <c r="S3" s="5"/>
      <c r="T3" s="10"/>
      <c r="U3" s="10"/>
      <c r="V3" s="10"/>
    </row>
    <row r="4" spans="1:24" s="12" customFormat="1" ht="24.95" customHeight="1" x14ac:dyDescent="0.2">
      <c r="A4" s="11"/>
      <c r="B4" s="93" t="s">
        <v>0</v>
      </c>
      <c r="C4" s="95" t="s">
        <v>88</v>
      </c>
      <c r="D4" s="101" t="s">
        <v>87</v>
      </c>
      <c r="E4" s="102"/>
      <c r="F4" s="102"/>
      <c r="G4" s="102"/>
      <c r="H4" s="102"/>
      <c r="I4" s="102"/>
      <c r="J4" s="102"/>
      <c r="K4" s="102"/>
      <c r="L4" s="102"/>
      <c r="M4" s="102"/>
      <c r="N4" s="102"/>
      <c r="O4" s="102"/>
      <c r="P4" s="102"/>
      <c r="Q4" s="103"/>
      <c r="R4" s="97" t="s">
        <v>86</v>
      </c>
      <c r="S4" s="98"/>
      <c r="T4" s="104" t="s">
        <v>85</v>
      </c>
      <c r="U4" s="111" t="s">
        <v>6</v>
      </c>
      <c r="V4" s="112"/>
    </row>
    <row r="5" spans="1:24"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105"/>
      <c r="U5" s="90"/>
      <c r="V5" s="91"/>
    </row>
    <row r="6" spans="1:24"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c r="V6" s="84"/>
    </row>
    <row r="7" spans="1:24" s="24" customFormat="1" ht="15" customHeight="1" x14ac:dyDescent="0.2">
      <c r="A7" s="22" t="s">
        <v>17</v>
      </c>
      <c r="B7" s="76" t="s">
        <v>18</v>
      </c>
      <c r="C7" s="77">
        <v>37543</v>
      </c>
      <c r="D7" s="63">
        <v>705</v>
      </c>
      <c r="E7" s="64">
        <v>1.8777999999999999</v>
      </c>
      <c r="F7" s="65">
        <v>398</v>
      </c>
      <c r="G7" s="64">
        <v>1.0601</v>
      </c>
      <c r="H7" s="65">
        <v>9370</v>
      </c>
      <c r="I7" s="64">
        <v>24.957999999999998</v>
      </c>
      <c r="J7" s="65">
        <v>13306</v>
      </c>
      <c r="K7" s="64">
        <v>35.442</v>
      </c>
      <c r="L7" s="65">
        <v>12255</v>
      </c>
      <c r="M7" s="64">
        <v>32.642600000000002</v>
      </c>
      <c r="N7" s="66">
        <v>273</v>
      </c>
      <c r="O7" s="64">
        <v>0.72719999999999996</v>
      </c>
      <c r="P7" s="67">
        <v>1236</v>
      </c>
      <c r="Q7" s="68">
        <v>3.2922199999999999</v>
      </c>
      <c r="R7" s="69">
        <v>2309</v>
      </c>
      <c r="S7" s="68">
        <v>6.1502999999999997</v>
      </c>
      <c r="T7" s="74">
        <v>96360</v>
      </c>
      <c r="U7" s="81">
        <v>98.070999999999998</v>
      </c>
      <c r="V7" s="81"/>
    </row>
    <row r="8" spans="1:24" s="24" customFormat="1" ht="15" customHeight="1" x14ac:dyDescent="0.2">
      <c r="A8" s="22" t="s">
        <v>19</v>
      </c>
      <c r="B8" s="62" t="s">
        <v>20</v>
      </c>
      <c r="C8" s="39">
        <v>676</v>
      </c>
      <c r="D8" s="40">
        <v>13</v>
      </c>
      <c r="E8" s="42">
        <v>1.9231</v>
      </c>
      <c r="F8" s="44">
        <v>5</v>
      </c>
      <c r="G8" s="42">
        <v>0.73960000000000004</v>
      </c>
      <c r="H8" s="43">
        <v>31</v>
      </c>
      <c r="I8" s="42">
        <v>4.5857999999999999</v>
      </c>
      <c r="J8" s="44">
        <v>429</v>
      </c>
      <c r="K8" s="42">
        <v>63.461500000000001</v>
      </c>
      <c r="L8" s="44">
        <v>193</v>
      </c>
      <c r="M8" s="42">
        <v>28.5503</v>
      </c>
      <c r="N8" s="44">
        <v>0</v>
      </c>
      <c r="O8" s="42">
        <v>0</v>
      </c>
      <c r="P8" s="48">
        <v>5</v>
      </c>
      <c r="Q8" s="41">
        <v>0.73963999999999996</v>
      </c>
      <c r="R8" s="40">
        <v>12</v>
      </c>
      <c r="S8" s="41">
        <v>1.7750999999999999</v>
      </c>
      <c r="T8" s="25">
        <v>1400</v>
      </c>
      <c r="U8" s="46">
        <v>100</v>
      </c>
      <c r="V8" s="46"/>
    </row>
    <row r="9" spans="1:24" s="24" customFormat="1" ht="15" customHeight="1" x14ac:dyDescent="0.2">
      <c r="A9" s="22" t="s">
        <v>19</v>
      </c>
      <c r="B9" s="78" t="s">
        <v>21</v>
      </c>
      <c r="C9" s="77">
        <v>2</v>
      </c>
      <c r="D9" s="63">
        <v>1</v>
      </c>
      <c r="E9" s="64">
        <v>50</v>
      </c>
      <c r="F9" s="65">
        <v>0</v>
      </c>
      <c r="G9" s="64">
        <v>0</v>
      </c>
      <c r="H9" s="65">
        <v>0</v>
      </c>
      <c r="I9" s="64">
        <v>0</v>
      </c>
      <c r="J9" s="66">
        <v>0</v>
      </c>
      <c r="K9" s="64">
        <v>0</v>
      </c>
      <c r="L9" s="66">
        <v>1</v>
      </c>
      <c r="M9" s="64">
        <v>50</v>
      </c>
      <c r="N9" s="65">
        <v>0</v>
      </c>
      <c r="O9" s="64">
        <v>0</v>
      </c>
      <c r="P9" s="70">
        <v>0</v>
      </c>
      <c r="Q9" s="68">
        <v>0</v>
      </c>
      <c r="R9" s="71">
        <v>1</v>
      </c>
      <c r="S9" s="68">
        <v>50</v>
      </c>
      <c r="T9" s="74">
        <v>503</v>
      </c>
      <c r="U9" s="81">
        <v>100</v>
      </c>
      <c r="V9" s="81"/>
    </row>
    <row r="10" spans="1:24" s="24" customFormat="1" ht="15" customHeight="1" x14ac:dyDescent="0.2">
      <c r="A10" s="22" t="s">
        <v>19</v>
      </c>
      <c r="B10" s="62" t="s">
        <v>22</v>
      </c>
      <c r="C10" s="39">
        <v>1053</v>
      </c>
      <c r="D10" s="47">
        <v>117</v>
      </c>
      <c r="E10" s="42">
        <v>11.1111</v>
      </c>
      <c r="F10" s="44">
        <v>4</v>
      </c>
      <c r="G10" s="42">
        <v>0.37990000000000002</v>
      </c>
      <c r="H10" s="43">
        <v>581</v>
      </c>
      <c r="I10" s="42">
        <v>55.175699999999999</v>
      </c>
      <c r="J10" s="44">
        <v>77</v>
      </c>
      <c r="K10" s="42">
        <v>7.3124000000000002</v>
      </c>
      <c r="L10" s="43">
        <v>254</v>
      </c>
      <c r="M10" s="42">
        <v>24.121600000000001</v>
      </c>
      <c r="N10" s="43">
        <v>2</v>
      </c>
      <c r="O10" s="42">
        <v>0.18990000000000001</v>
      </c>
      <c r="P10" s="45">
        <v>18</v>
      </c>
      <c r="Q10" s="41">
        <v>1.7094</v>
      </c>
      <c r="R10" s="47">
        <v>36</v>
      </c>
      <c r="S10" s="41">
        <v>3.4188000000000001</v>
      </c>
      <c r="T10" s="25">
        <v>1977</v>
      </c>
      <c r="U10" s="46">
        <v>100</v>
      </c>
      <c r="V10" s="46"/>
    </row>
    <row r="11" spans="1:24" s="24" customFormat="1" ht="15" customHeight="1" x14ac:dyDescent="0.2">
      <c r="A11" s="22" t="s">
        <v>19</v>
      </c>
      <c r="B11" s="78" t="s">
        <v>23</v>
      </c>
      <c r="C11" s="77">
        <v>504</v>
      </c>
      <c r="D11" s="63">
        <v>1</v>
      </c>
      <c r="E11" s="64">
        <v>0.19839999999999999</v>
      </c>
      <c r="F11" s="66">
        <v>2</v>
      </c>
      <c r="G11" s="64">
        <v>0.39679999999999999</v>
      </c>
      <c r="H11" s="65">
        <v>91</v>
      </c>
      <c r="I11" s="64">
        <v>18.055599999999998</v>
      </c>
      <c r="J11" s="65">
        <v>172</v>
      </c>
      <c r="K11" s="64">
        <v>34.127000000000002</v>
      </c>
      <c r="L11" s="65">
        <v>211</v>
      </c>
      <c r="M11" s="64">
        <v>41.865099999999998</v>
      </c>
      <c r="N11" s="65">
        <v>12</v>
      </c>
      <c r="O11" s="64">
        <v>2.3809999999999998</v>
      </c>
      <c r="P11" s="70">
        <v>15</v>
      </c>
      <c r="Q11" s="68">
        <v>2.9761899999999999</v>
      </c>
      <c r="R11" s="71">
        <v>70</v>
      </c>
      <c r="S11" s="68">
        <v>13.8889</v>
      </c>
      <c r="T11" s="74">
        <v>1092</v>
      </c>
      <c r="U11" s="81">
        <v>100</v>
      </c>
      <c r="V11" s="81"/>
    </row>
    <row r="12" spans="1:24" s="24" customFormat="1" ht="15" customHeight="1" x14ac:dyDescent="0.2">
      <c r="A12" s="22" t="s">
        <v>19</v>
      </c>
      <c r="B12" s="62" t="s">
        <v>24</v>
      </c>
      <c r="C12" s="39">
        <v>1916</v>
      </c>
      <c r="D12" s="40">
        <v>19</v>
      </c>
      <c r="E12" s="42">
        <v>0.99160000000000004</v>
      </c>
      <c r="F12" s="43">
        <v>75</v>
      </c>
      <c r="G12" s="42">
        <v>3.9144000000000001</v>
      </c>
      <c r="H12" s="44">
        <v>1132</v>
      </c>
      <c r="I12" s="42">
        <v>59.081400000000002</v>
      </c>
      <c r="J12" s="44">
        <v>326</v>
      </c>
      <c r="K12" s="42">
        <v>17.014600000000002</v>
      </c>
      <c r="L12" s="44">
        <v>283</v>
      </c>
      <c r="M12" s="42">
        <v>14.7704</v>
      </c>
      <c r="N12" s="43">
        <v>15</v>
      </c>
      <c r="O12" s="42">
        <v>0.78290000000000004</v>
      </c>
      <c r="P12" s="48">
        <v>66</v>
      </c>
      <c r="Q12" s="41">
        <v>3.44468</v>
      </c>
      <c r="R12" s="47">
        <v>292</v>
      </c>
      <c r="S12" s="41">
        <v>15.2401</v>
      </c>
      <c r="T12" s="25">
        <v>10138</v>
      </c>
      <c r="U12" s="46">
        <v>100</v>
      </c>
      <c r="V12" s="46"/>
    </row>
    <row r="13" spans="1:24" s="24" customFormat="1" ht="15" customHeight="1" x14ac:dyDescent="0.2">
      <c r="A13" s="22" t="s">
        <v>19</v>
      </c>
      <c r="B13" s="78" t="s">
        <v>25</v>
      </c>
      <c r="C13" s="77">
        <v>203</v>
      </c>
      <c r="D13" s="63">
        <v>8</v>
      </c>
      <c r="E13" s="64">
        <v>3.9409000000000001</v>
      </c>
      <c r="F13" s="66">
        <v>2</v>
      </c>
      <c r="G13" s="64">
        <v>0.98519999999999996</v>
      </c>
      <c r="H13" s="65">
        <v>88</v>
      </c>
      <c r="I13" s="64">
        <v>43.349800000000002</v>
      </c>
      <c r="J13" s="66">
        <v>22</v>
      </c>
      <c r="K13" s="64">
        <v>10.837400000000001</v>
      </c>
      <c r="L13" s="65">
        <v>74</v>
      </c>
      <c r="M13" s="64">
        <v>36.453200000000002</v>
      </c>
      <c r="N13" s="65">
        <v>2</v>
      </c>
      <c r="O13" s="64">
        <v>0.98519999999999996</v>
      </c>
      <c r="P13" s="67">
        <v>7</v>
      </c>
      <c r="Q13" s="68">
        <v>3.44828</v>
      </c>
      <c r="R13" s="63">
        <v>37</v>
      </c>
      <c r="S13" s="68">
        <v>18.226600000000001</v>
      </c>
      <c r="T13" s="74">
        <v>1868</v>
      </c>
      <c r="U13" s="81">
        <v>91.381</v>
      </c>
      <c r="V13" s="81"/>
    </row>
    <row r="14" spans="1:24" s="24" customFormat="1" ht="15" customHeight="1" x14ac:dyDescent="0.2">
      <c r="A14" s="22" t="s">
        <v>19</v>
      </c>
      <c r="B14" s="62" t="s">
        <v>26</v>
      </c>
      <c r="C14" s="49">
        <v>869</v>
      </c>
      <c r="D14" s="40">
        <v>5</v>
      </c>
      <c r="E14" s="42">
        <v>0.57540000000000002</v>
      </c>
      <c r="F14" s="44">
        <v>9</v>
      </c>
      <c r="G14" s="42">
        <v>1.0357000000000001</v>
      </c>
      <c r="H14" s="43">
        <v>309</v>
      </c>
      <c r="I14" s="42">
        <v>35.558100000000003</v>
      </c>
      <c r="J14" s="43">
        <v>247</v>
      </c>
      <c r="K14" s="42">
        <v>28.423500000000001</v>
      </c>
      <c r="L14" s="43">
        <v>273</v>
      </c>
      <c r="M14" s="42">
        <v>31.415400000000002</v>
      </c>
      <c r="N14" s="44">
        <v>0</v>
      </c>
      <c r="O14" s="42">
        <v>0</v>
      </c>
      <c r="P14" s="45">
        <v>26</v>
      </c>
      <c r="Q14" s="41">
        <v>2.99194</v>
      </c>
      <c r="R14" s="47">
        <v>63</v>
      </c>
      <c r="S14" s="41">
        <v>7.2496999999999998</v>
      </c>
      <c r="T14" s="25">
        <v>1238</v>
      </c>
      <c r="U14" s="46">
        <v>100</v>
      </c>
      <c r="V14" s="46"/>
    </row>
    <row r="15" spans="1:24" s="24" customFormat="1" ht="15" customHeight="1" x14ac:dyDescent="0.2">
      <c r="A15" s="22" t="s">
        <v>19</v>
      </c>
      <c r="B15" s="78" t="s">
        <v>27</v>
      </c>
      <c r="C15" s="79">
        <v>256</v>
      </c>
      <c r="D15" s="63">
        <v>0</v>
      </c>
      <c r="E15" s="64">
        <v>0</v>
      </c>
      <c r="F15" s="65">
        <v>2</v>
      </c>
      <c r="G15" s="64">
        <v>0.78129999999999999</v>
      </c>
      <c r="H15" s="65">
        <v>32</v>
      </c>
      <c r="I15" s="64">
        <v>12.5</v>
      </c>
      <c r="J15" s="66">
        <v>129</v>
      </c>
      <c r="K15" s="64">
        <v>50.390599999999999</v>
      </c>
      <c r="L15" s="65">
        <v>82</v>
      </c>
      <c r="M15" s="64">
        <v>32.031300000000002</v>
      </c>
      <c r="N15" s="66">
        <v>0</v>
      </c>
      <c r="O15" s="64">
        <v>0</v>
      </c>
      <c r="P15" s="67">
        <v>11</v>
      </c>
      <c r="Q15" s="68">
        <v>4.2968799999999998</v>
      </c>
      <c r="R15" s="71">
        <v>2</v>
      </c>
      <c r="S15" s="68">
        <v>0.78129999999999999</v>
      </c>
      <c r="T15" s="74">
        <v>235</v>
      </c>
      <c r="U15" s="81">
        <v>100</v>
      </c>
      <c r="V15" s="81"/>
    </row>
    <row r="16" spans="1:24" s="24" customFormat="1" ht="15" customHeight="1" x14ac:dyDescent="0.2">
      <c r="A16" s="22" t="s">
        <v>19</v>
      </c>
      <c r="B16" s="62" t="s">
        <v>28</v>
      </c>
      <c r="C16" s="49">
        <v>106</v>
      </c>
      <c r="D16" s="47">
        <v>0</v>
      </c>
      <c r="E16" s="42">
        <v>0</v>
      </c>
      <c r="F16" s="43">
        <v>0</v>
      </c>
      <c r="G16" s="42">
        <v>0</v>
      </c>
      <c r="H16" s="44">
        <v>9</v>
      </c>
      <c r="I16" s="42">
        <v>8.4906000000000006</v>
      </c>
      <c r="J16" s="43">
        <v>97</v>
      </c>
      <c r="K16" s="42">
        <v>91.509399999999999</v>
      </c>
      <c r="L16" s="44">
        <v>0</v>
      </c>
      <c r="M16" s="42">
        <v>0</v>
      </c>
      <c r="N16" s="43">
        <v>0</v>
      </c>
      <c r="O16" s="42">
        <v>0</v>
      </c>
      <c r="P16" s="45">
        <v>0</v>
      </c>
      <c r="Q16" s="41">
        <v>0</v>
      </c>
      <c r="R16" s="40">
        <v>7</v>
      </c>
      <c r="S16" s="41">
        <v>6.6037999999999997</v>
      </c>
      <c r="T16" s="25">
        <v>221</v>
      </c>
      <c r="U16" s="46">
        <v>100</v>
      </c>
      <c r="V16" s="46"/>
    </row>
    <row r="17" spans="1:22" s="24" customFormat="1" ht="15" customHeight="1" x14ac:dyDescent="0.2">
      <c r="A17" s="22" t="s">
        <v>19</v>
      </c>
      <c r="B17" s="78" t="s">
        <v>29</v>
      </c>
      <c r="C17" s="77">
        <v>975</v>
      </c>
      <c r="D17" s="63">
        <v>7</v>
      </c>
      <c r="E17" s="64">
        <v>0.71789999999999998</v>
      </c>
      <c r="F17" s="66">
        <v>4</v>
      </c>
      <c r="G17" s="64">
        <v>0.4103</v>
      </c>
      <c r="H17" s="65">
        <v>214</v>
      </c>
      <c r="I17" s="64">
        <v>21.948699999999999</v>
      </c>
      <c r="J17" s="66">
        <v>444</v>
      </c>
      <c r="K17" s="64">
        <v>45.538499999999999</v>
      </c>
      <c r="L17" s="66">
        <v>271</v>
      </c>
      <c r="M17" s="64">
        <v>27.794899999999998</v>
      </c>
      <c r="N17" s="66">
        <v>1</v>
      </c>
      <c r="O17" s="64">
        <v>0.1026</v>
      </c>
      <c r="P17" s="70">
        <v>34</v>
      </c>
      <c r="Q17" s="68">
        <v>3.4871799999999999</v>
      </c>
      <c r="R17" s="63">
        <v>43</v>
      </c>
      <c r="S17" s="68">
        <v>4.4103000000000003</v>
      </c>
      <c r="T17" s="74">
        <v>3952</v>
      </c>
      <c r="U17" s="81">
        <v>100</v>
      </c>
      <c r="V17" s="81"/>
    </row>
    <row r="18" spans="1:22" s="24" customFormat="1" ht="15" customHeight="1" x14ac:dyDescent="0.2">
      <c r="A18" s="22" t="s">
        <v>19</v>
      </c>
      <c r="B18" s="62" t="s">
        <v>30</v>
      </c>
      <c r="C18" s="39">
        <v>2597</v>
      </c>
      <c r="D18" s="47">
        <v>7</v>
      </c>
      <c r="E18" s="42">
        <v>0.26950000000000002</v>
      </c>
      <c r="F18" s="44">
        <v>22</v>
      </c>
      <c r="G18" s="42">
        <v>0.84709999999999996</v>
      </c>
      <c r="H18" s="44">
        <v>252</v>
      </c>
      <c r="I18" s="42">
        <v>9.7035</v>
      </c>
      <c r="J18" s="44">
        <v>1632</v>
      </c>
      <c r="K18" s="42">
        <v>62.841700000000003</v>
      </c>
      <c r="L18" s="44">
        <v>600</v>
      </c>
      <c r="M18" s="42">
        <v>23.1036</v>
      </c>
      <c r="N18" s="44">
        <v>4</v>
      </c>
      <c r="O18" s="42">
        <v>0.154</v>
      </c>
      <c r="P18" s="45">
        <v>80</v>
      </c>
      <c r="Q18" s="41">
        <v>3.0804800000000001</v>
      </c>
      <c r="R18" s="47">
        <v>63</v>
      </c>
      <c r="S18" s="41">
        <v>2.4258999999999999</v>
      </c>
      <c r="T18" s="25">
        <v>2407</v>
      </c>
      <c r="U18" s="46">
        <v>100</v>
      </c>
      <c r="V18" s="46"/>
    </row>
    <row r="19" spans="1:22" s="24" customFormat="1" ht="15" customHeight="1" x14ac:dyDescent="0.2">
      <c r="A19" s="22" t="s">
        <v>19</v>
      </c>
      <c r="B19" s="78" t="s">
        <v>31</v>
      </c>
      <c r="C19" s="77">
        <v>377</v>
      </c>
      <c r="D19" s="63">
        <v>2</v>
      </c>
      <c r="E19" s="64">
        <v>0.53049999999999997</v>
      </c>
      <c r="F19" s="65">
        <v>90</v>
      </c>
      <c r="G19" s="64">
        <v>23.872699999999998</v>
      </c>
      <c r="H19" s="65">
        <v>25</v>
      </c>
      <c r="I19" s="64">
        <v>6.6313000000000004</v>
      </c>
      <c r="J19" s="65">
        <v>7</v>
      </c>
      <c r="K19" s="64">
        <v>1.8568</v>
      </c>
      <c r="L19" s="65">
        <v>39</v>
      </c>
      <c r="M19" s="64">
        <v>10.344799999999999</v>
      </c>
      <c r="N19" s="65">
        <v>184</v>
      </c>
      <c r="O19" s="64">
        <v>48.806399999999996</v>
      </c>
      <c r="P19" s="67">
        <v>30</v>
      </c>
      <c r="Q19" s="68">
        <v>7.95756</v>
      </c>
      <c r="R19" s="63">
        <v>72</v>
      </c>
      <c r="S19" s="68">
        <v>19.098099999999999</v>
      </c>
      <c r="T19" s="74">
        <v>290</v>
      </c>
      <c r="U19" s="81">
        <v>100</v>
      </c>
      <c r="V19" s="81"/>
    </row>
    <row r="20" spans="1:22" s="24" customFormat="1" ht="15" customHeight="1" x14ac:dyDescent="0.2">
      <c r="A20" s="22" t="s">
        <v>19</v>
      </c>
      <c r="B20" s="62" t="s">
        <v>32</v>
      </c>
      <c r="C20" s="49">
        <v>87</v>
      </c>
      <c r="D20" s="47">
        <v>4</v>
      </c>
      <c r="E20" s="42">
        <v>4.5976999999999997</v>
      </c>
      <c r="F20" s="43">
        <v>0</v>
      </c>
      <c r="G20" s="42">
        <v>0</v>
      </c>
      <c r="H20" s="44">
        <v>17</v>
      </c>
      <c r="I20" s="42">
        <v>19.540199999999999</v>
      </c>
      <c r="J20" s="43">
        <v>0</v>
      </c>
      <c r="K20" s="42">
        <v>0</v>
      </c>
      <c r="L20" s="43">
        <v>63</v>
      </c>
      <c r="M20" s="42">
        <v>72.413799999999995</v>
      </c>
      <c r="N20" s="43">
        <v>0</v>
      </c>
      <c r="O20" s="42">
        <v>0</v>
      </c>
      <c r="P20" s="45">
        <v>3</v>
      </c>
      <c r="Q20" s="41">
        <v>3.44828</v>
      </c>
      <c r="R20" s="47">
        <v>0</v>
      </c>
      <c r="S20" s="41">
        <v>0</v>
      </c>
      <c r="T20" s="25">
        <v>720</v>
      </c>
      <c r="U20" s="46">
        <v>100</v>
      </c>
      <c r="V20" s="46"/>
    </row>
    <row r="21" spans="1:22" s="24" customFormat="1" ht="15" customHeight="1" x14ac:dyDescent="0.2">
      <c r="A21" s="22" t="s">
        <v>19</v>
      </c>
      <c r="B21" s="78" t="s">
        <v>33</v>
      </c>
      <c r="C21" s="77">
        <v>2076</v>
      </c>
      <c r="D21" s="71">
        <v>9</v>
      </c>
      <c r="E21" s="64">
        <v>0.4335</v>
      </c>
      <c r="F21" s="65">
        <v>28</v>
      </c>
      <c r="G21" s="64">
        <v>1.3487</v>
      </c>
      <c r="H21" s="66">
        <v>526</v>
      </c>
      <c r="I21" s="64">
        <v>25.337199999999999</v>
      </c>
      <c r="J21" s="65">
        <v>864</v>
      </c>
      <c r="K21" s="64">
        <v>41.618499999999997</v>
      </c>
      <c r="L21" s="65">
        <v>582</v>
      </c>
      <c r="M21" s="64">
        <v>28.034700000000001</v>
      </c>
      <c r="N21" s="65">
        <v>2</v>
      </c>
      <c r="O21" s="64">
        <v>9.6299999999999997E-2</v>
      </c>
      <c r="P21" s="70">
        <v>65</v>
      </c>
      <c r="Q21" s="68">
        <v>3.1310199999999999</v>
      </c>
      <c r="R21" s="63">
        <v>110</v>
      </c>
      <c r="S21" s="68">
        <v>5.2987000000000002</v>
      </c>
      <c r="T21" s="74">
        <v>4081</v>
      </c>
      <c r="U21" s="81">
        <v>99.73</v>
      </c>
      <c r="V21" s="81"/>
    </row>
    <row r="22" spans="1:22" s="24" customFormat="1" ht="15" customHeight="1" x14ac:dyDescent="0.2">
      <c r="A22" s="22" t="s">
        <v>19</v>
      </c>
      <c r="B22" s="62" t="s">
        <v>34</v>
      </c>
      <c r="C22" s="39">
        <v>1102</v>
      </c>
      <c r="D22" s="40">
        <v>6</v>
      </c>
      <c r="E22" s="42">
        <v>0.54449999999999998</v>
      </c>
      <c r="F22" s="43">
        <v>3</v>
      </c>
      <c r="G22" s="42">
        <v>0.2722</v>
      </c>
      <c r="H22" s="43">
        <v>93</v>
      </c>
      <c r="I22" s="42">
        <v>8.4391999999999996</v>
      </c>
      <c r="J22" s="44">
        <v>316</v>
      </c>
      <c r="K22" s="42">
        <v>28.6751</v>
      </c>
      <c r="L22" s="44">
        <v>594</v>
      </c>
      <c r="M22" s="42">
        <v>53.902000000000001</v>
      </c>
      <c r="N22" s="44">
        <v>1</v>
      </c>
      <c r="O22" s="42">
        <v>9.0700000000000003E-2</v>
      </c>
      <c r="P22" s="48">
        <v>89</v>
      </c>
      <c r="Q22" s="41">
        <v>8.0762300000000007</v>
      </c>
      <c r="R22" s="47">
        <v>31</v>
      </c>
      <c r="S22" s="41">
        <v>2.8130999999999999</v>
      </c>
      <c r="T22" s="25">
        <v>1879</v>
      </c>
      <c r="U22" s="46">
        <v>100</v>
      </c>
      <c r="V22" s="46"/>
    </row>
    <row r="23" spans="1:22" s="24" customFormat="1" ht="15" customHeight="1" x14ac:dyDescent="0.2">
      <c r="A23" s="22" t="s">
        <v>19</v>
      </c>
      <c r="B23" s="78" t="s">
        <v>35</v>
      </c>
      <c r="C23" s="77">
        <v>871</v>
      </c>
      <c r="D23" s="63">
        <v>5</v>
      </c>
      <c r="E23" s="64">
        <v>0.57410000000000005</v>
      </c>
      <c r="F23" s="65">
        <v>8</v>
      </c>
      <c r="G23" s="64">
        <v>0.91849999999999998</v>
      </c>
      <c r="H23" s="65">
        <v>65</v>
      </c>
      <c r="I23" s="64">
        <v>7.4626999999999999</v>
      </c>
      <c r="J23" s="65">
        <v>226</v>
      </c>
      <c r="K23" s="64">
        <v>25.947199999999999</v>
      </c>
      <c r="L23" s="65">
        <v>513</v>
      </c>
      <c r="M23" s="64">
        <v>58.897799999999997</v>
      </c>
      <c r="N23" s="65">
        <v>8</v>
      </c>
      <c r="O23" s="64">
        <v>0.91849999999999998</v>
      </c>
      <c r="P23" s="70">
        <v>46</v>
      </c>
      <c r="Q23" s="68">
        <v>5.2812900000000003</v>
      </c>
      <c r="R23" s="71">
        <v>47</v>
      </c>
      <c r="S23" s="68">
        <v>5.3960999999999997</v>
      </c>
      <c r="T23" s="74">
        <v>1365</v>
      </c>
      <c r="U23" s="81">
        <v>100</v>
      </c>
      <c r="V23" s="81"/>
    </row>
    <row r="24" spans="1:22" s="24" customFormat="1" ht="15" customHeight="1" x14ac:dyDescent="0.2">
      <c r="A24" s="22" t="s">
        <v>19</v>
      </c>
      <c r="B24" s="62" t="s">
        <v>36</v>
      </c>
      <c r="C24" s="39">
        <v>257</v>
      </c>
      <c r="D24" s="47">
        <v>3</v>
      </c>
      <c r="E24" s="42">
        <v>1.1673</v>
      </c>
      <c r="F24" s="44">
        <v>1</v>
      </c>
      <c r="G24" s="42">
        <v>0.3891</v>
      </c>
      <c r="H24" s="43">
        <v>46</v>
      </c>
      <c r="I24" s="42">
        <v>17.898800000000001</v>
      </c>
      <c r="J24" s="44">
        <v>48</v>
      </c>
      <c r="K24" s="42">
        <v>18.677</v>
      </c>
      <c r="L24" s="44">
        <v>140</v>
      </c>
      <c r="M24" s="42">
        <v>54.474699999999999</v>
      </c>
      <c r="N24" s="44">
        <v>0</v>
      </c>
      <c r="O24" s="42">
        <v>0</v>
      </c>
      <c r="P24" s="48">
        <v>19</v>
      </c>
      <c r="Q24" s="41">
        <v>7.3929999999999998</v>
      </c>
      <c r="R24" s="47">
        <v>18</v>
      </c>
      <c r="S24" s="41">
        <v>7.0038999999999998</v>
      </c>
      <c r="T24" s="25">
        <v>1356</v>
      </c>
      <c r="U24" s="46">
        <v>99.778999999999996</v>
      </c>
      <c r="V24" s="46"/>
    </row>
    <row r="25" spans="1:22" s="24" customFormat="1" ht="15" customHeight="1" x14ac:dyDescent="0.2">
      <c r="A25" s="22" t="s">
        <v>19</v>
      </c>
      <c r="B25" s="78" t="s">
        <v>37</v>
      </c>
      <c r="C25" s="79">
        <v>262</v>
      </c>
      <c r="D25" s="63">
        <v>1</v>
      </c>
      <c r="E25" s="64">
        <v>0.38169999999999998</v>
      </c>
      <c r="F25" s="65">
        <v>0</v>
      </c>
      <c r="G25" s="64">
        <v>0</v>
      </c>
      <c r="H25" s="65">
        <v>10</v>
      </c>
      <c r="I25" s="64">
        <v>3.8168000000000002</v>
      </c>
      <c r="J25" s="65">
        <v>98</v>
      </c>
      <c r="K25" s="64">
        <v>37.404600000000002</v>
      </c>
      <c r="L25" s="66">
        <v>140</v>
      </c>
      <c r="M25" s="64">
        <v>53.435099999999998</v>
      </c>
      <c r="N25" s="65">
        <v>0</v>
      </c>
      <c r="O25" s="64">
        <v>0</v>
      </c>
      <c r="P25" s="70">
        <v>13</v>
      </c>
      <c r="Q25" s="68">
        <v>4.96183</v>
      </c>
      <c r="R25" s="63">
        <v>6</v>
      </c>
      <c r="S25" s="68">
        <v>2.2900999999999998</v>
      </c>
      <c r="T25" s="74">
        <v>1407</v>
      </c>
      <c r="U25" s="81">
        <v>100</v>
      </c>
      <c r="V25" s="81"/>
    </row>
    <row r="26" spans="1:22" s="24" customFormat="1" ht="15" customHeight="1" x14ac:dyDescent="0.2">
      <c r="A26" s="22" t="s">
        <v>19</v>
      </c>
      <c r="B26" s="62" t="s">
        <v>38</v>
      </c>
      <c r="C26" s="39">
        <v>842</v>
      </c>
      <c r="D26" s="40">
        <v>2</v>
      </c>
      <c r="E26" s="42">
        <v>0.23749999999999999</v>
      </c>
      <c r="F26" s="43">
        <v>2</v>
      </c>
      <c r="G26" s="42">
        <v>0.23749999999999999</v>
      </c>
      <c r="H26" s="43">
        <v>36</v>
      </c>
      <c r="I26" s="42">
        <v>4.2755000000000001</v>
      </c>
      <c r="J26" s="44">
        <v>653</v>
      </c>
      <c r="K26" s="42">
        <v>77.553399999999996</v>
      </c>
      <c r="L26" s="44">
        <v>138</v>
      </c>
      <c r="M26" s="42">
        <v>16.389500000000002</v>
      </c>
      <c r="N26" s="43">
        <v>0</v>
      </c>
      <c r="O26" s="42">
        <v>0</v>
      </c>
      <c r="P26" s="48">
        <v>11</v>
      </c>
      <c r="Q26" s="41">
        <v>1.3064100000000001</v>
      </c>
      <c r="R26" s="40">
        <v>5</v>
      </c>
      <c r="S26" s="41">
        <v>0.59379999999999999</v>
      </c>
      <c r="T26" s="25">
        <v>1367</v>
      </c>
      <c r="U26" s="46">
        <v>100</v>
      </c>
      <c r="V26" s="46"/>
    </row>
    <row r="27" spans="1:22" s="24" customFormat="1" ht="15" customHeight="1" x14ac:dyDescent="0.2">
      <c r="A27" s="22" t="s">
        <v>19</v>
      </c>
      <c r="B27" s="78" t="s">
        <v>39</v>
      </c>
      <c r="C27" s="79">
        <v>37</v>
      </c>
      <c r="D27" s="71">
        <v>0</v>
      </c>
      <c r="E27" s="64">
        <v>0</v>
      </c>
      <c r="F27" s="65">
        <v>1</v>
      </c>
      <c r="G27" s="64">
        <v>2.7027000000000001</v>
      </c>
      <c r="H27" s="65">
        <v>0</v>
      </c>
      <c r="I27" s="64">
        <v>0</v>
      </c>
      <c r="J27" s="65">
        <v>0</v>
      </c>
      <c r="K27" s="64">
        <v>0</v>
      </c>
      <c r="L27" s="66">
        <v>35</v>
      </c>
      <c r="M27" s="64">
        <v>94.5946</v>
      </c>
      <c r="N27" s="65">
        <v>0</v>
      </c>
      <c r="O27" s="64">
        <v>0</v>
      </c>
      <c r="P27" s="70">
        <v>1</v>
      </c>
      <c r="Q27" s="68">
        <v>2.7027000000000001</v>
      </c>
      <c r="R27" s="71">
        <v>0</v>
      </c>
      <c r="S27" s="68">
        <v>0</v>
      </c>
      <c r="T27" s="74">
        <v>589</v>
      </c>
      <c r="U27" s="81">
        <v>100</v>
      </c>
      <c r="V27" s="81"/>
    </row>
    <row r="28" spans="1:22" s="24" customFormat="1" ht="15" customHeight="1" x14ac:dyDescent="0.2">
      <c r="A28" s="22" t="s">
        <v>19</v>
      </c>
      <c r="B28" s="62" t="s">
        <v>40</v>
      </c>
      <c r="C28" s="49">
        <v>1244</v>
      </c>
      <c r="D28" s="47">
        <v>5</v>
      </c>
      <c r="E28" s="42">
        <v>0.40189999999999998</v>
      </c>
      <c r="F28" s="44">
        <v>4</v>
      </c>
      <c r="G28" s="42">
        <v>0.32150000000000001</v>
      </c>
      <c r="H28" s="44">
        <v>101</v>
      </c>
      <c r="I28" s="42">
        <v>8.1189999999999998</v>
      </c>
      <c r="J28" s="44">
        <v>728</v>
      </c>
      <c r="K28" s="42">
        <v>58.520899999999997</v>
      </c>
      <c r="L28" s="43">
        <v>336</v>
      </c>
      <c r="M28" s="42">
        <v>27.009599999999999</v>
      </c>
      <c r="N28" s="44">
        <v>2</v>
      </c>
      <c r="O28" s="42">
        <v>0.1608</v>
      </c>
      <c r="P28" s="45">
        <v>68</v>
      </c>
      <c r="Q28" s="41">
        <v>5.46624</v>
      </c>
      <c r="R28" s="40">
        <v>24</v>
      </c>
      <c r="S28" s="41">
        <v>1.9293</v>
      </c>
      <c r="T28" s="25">
        <v>1434</v>
      </c>
      <c r="U28" s="46">
        <v>100</v>
      </c>
      <c r="V28" s="46"/>
    </row>
    <row r="29" spans="1:22" s="24" customFormat="1" ht="15" customHeight="1" x14ac:dyDescent="0.2">
      <c r="A29" s="22" t="s">
        <v>19</v>
      </c>
      <c r="B29" s="78" t="s">
        <v>41</v>
      </c>
      <c r="C29" s="77">
        <v>164</v>
      </c>
      <c r="D29" s="63">
        <v>0</v>
      </c>
      <c r="E29" s="64">
        <v>0</v>
      </c>
      <c r="F29" s="65">
        <v>3</v>
      </c>
      <c r="G29" s="64">
        <v>1.8292999999999999</v>
      </c>
      <c r="H29" s="66">
        <v>79</v>
      </c>
      <c r="I29" s="64">
        <v>48.170699999999997</v>
      </c>
      <c r="J29" s="65">
        <v>30</v>
      </c>
      <c r="K29" s="64">
        <v>18.2927</v>
      </c>
      <c r="L29" s="66">
        <v>48</v>
      </c>
      <c r="M29" s="64">
        <v>29.2683</v>
      </c>
      <c r="N29" s="65">
        <v>0</v>
      </c>
      <c r="O29" s="64">
        <v>0</v>
      </c>
      <c r="P29" s="70">
        <v>4</v>
      </c>
      <c r="Q29" s="68">
        <v>2.4390200000000002</v>
      </c>
      <c r="R29" s="63">
        <v>16</v>
      </c>
      <c r="S29" s="68">
        <v>9.7561</v>
      </c>
      <c r="T29" s="74">
        <v>1873</v>
      </c>
      <c r="U29" s="81">
        <v>100</v>
      </c>
      <c r="V29" s="81"/>
    </row>
    <row r="30" spans="1:22" s="24" customFormat="1" ht="15" customHeight="1" x14ac:dyDescent="0.2">
      <c r="A30" s="22" t="s">
        <v>19</v>
      </c>
      <c r="B30" s="62" t="s">
        <v>42</v>
      </c>
      <c r="C30" s="39">
        <v>416</v>
      </c>
      <c r="D30" s="47">
        <v>3</v>
      </c>
      <c r="E30" s="42">
        <v>0.72119999999999995</v>
      </c>
      <c r="F30" s="43">
        <v>1</v>
      </c>
      <c r="G30" s="42">
        <v>0.2404</v>
      </c>
      <c r="H30" s="44">
        <v>26</v>
      </c>
      <c r="I30" s="42">
        <v>6.25</v>
      </c>
      <c r="J30" s="44">
        <v>240</v>
      </c>
      <c r="K30" s="42">
        <v>57.692300000000003</v>
      </c>
      <c r="L30" s="44">
        <v>131</v>
      </c>
      <c r="M30" s="42">
        <v>31.490400000000001</v>
      </c>
      <c r="N30" s="44">
        <v>1</v>
      </c>
      <c r="O30" s="42">
        <v>0.2404</v>
      </c>
      <c r="P30" s="45">
        <v>14</v>
      </c>
      <c r="Q30" s="41">
        <v>3.36538</v>
      </c>
      <c r="R30" s="40">
        <v>2</v>
      </c>
      <c r="S30" s="41">
        <v>0.48080000000000001</v>
      </c>
      <c r="T30" s="25">
        <v>3616</v>
      </c>
      <c r="U30" s="46">
        <v>99.971999999999994</v>
      </c>
      <c r="V30" s="46"/>
    </row>
    <row r="31" spans="1:22" s="24" customFormat="1" ht="15" customHeight="1" x14ac:dyDescent="0.2">
      <c r="A31" s="22" t="s">
        <v>19</v>
      </c>
      <c r="B31" s="78" t="s">
        <v>43</v>
      </c>
      <c r="C31" s="79">
        <v>782</v>
      </c>
      <c r="D31" s="63">
        <v>43</v>
      </c>
      <c r="E31" s="64">
        <v>5.4987000000000004</v>
      </c>
      <c r="F31" s="66">
        <v>6</v>
      </c>
      <c r="G31" s="64">
        <v>0.76729999999999998</v>
      </c>
      <c r="H31" s="65">
        <v>76</v>
      </c>
      <c r="I31" s="64">
        <v>9.7187000000000001</v>
      </c>
      <c r="J31" s="66">
        <v>166</v>
      </c>
      <c r="K31" s="64">
        <v>21.227599999999999</v>
      </c>
      <c r="L31" s="65">
        <v>446</v>
      </c>
      <c r="M31" s="64">
        <v>57.033200000000001</v>
      </c>
      <c r="N31" s="65">
        <v>0</v>
      </c>
      <c r="O31" s="64">
        <v>0</v>
      </c>
      <c r="P31" s="67">
        <v>45</v>
      </c>
      <c r="Q31" s="68">
        <v>5.75448</v>
      </c>
      <c r="R31" s="63">
        <v>26</v>
      </c>
      <c r="S31" s="68">
        <v>3.3248000000000002</v>
      </c>
      <c r="T31" s="74">
        <v>2170</v>
      </c>
      <c r="U31" s="81">
        <v>96.82</v>
      </c>
      <c r="V31" s="81"/>
    </row>
    <row r="32" spans="1:22" s="24" customFormat="1" ht="15" customHeight="1" x14ac:dyDescent="0.2">
      <c r="A32" s="22" t="s">
        <v>19</v>
      </c>
      <c r="B32" s="62" t="s">
        <v>44</v>
      </c>
      <c r="C32" s="39">
        <v>549</v>
      </c>
      <c r="D32" s="40">
        <v>0</v>
      </c>
      <c r="E32" s="42">
        <v>0</v>
      </c>
      <c r="F32" s="44">
        <v>1</v>
      </c>
      <c r="G32" s="42">
        <v>0.18210000000000001</v>
      </c>
      <c r="H32" s="44">
        <v>12</v>
      </c>
      <c r="I32" s="42">
        <v>2.1858</v>
      </c>
      <c r="J32" s="44">
        <v>374</v>
      </c>
      <c r="K32" s="42">
        <v>68.123900000000006</v>
      </c>
      <c r="L32" s="43">
        <v>159</v>
      </c>
      <c r="M32" s="42">
        <v>28.9617</v>
      </c>
      <c r="N32" s="43">
        <v>0</v>
      </c>
      <c r="O32" s="42">
        <v>0</v>
      </c>
      <c r="P32" s="48">
        <v>3</v>
      </c>
      <c r="Q32" s="41">
        <v>0.54644999999999999</v>
      </c>
      <c r="R32" s="47">
        <v>3</v>
      </c>
      <c r="S32" s="41">
        <v>0.5464</v>
      </c>
      <c r="T32" s="25">
        <v>978</v>
      </c>
      <c r="U32" s="46">
        <v>100</v>
      </c>
      <c r="V32" s="46"/>
    </row>
    <row r="33" spans="1:22" s="24" customFormat="1" ht="15" customHeight="1" x14ac:dyDescent="0.2">
      <c r="A33" s="22" t="s">
        <v>19</v>
      </c>
      <c r="B33" s="78" t="s">
        <v>45</v>
      </c>
      <c r="C33" s="77">
        <v>918</v>
      </c>
      <c r="D33" s="71">
        <v>4</v>
      </c>
      <c r="E33" s="64">
        <v>0.43569999999999998</v>
      </c>
      <c r="F33" s="65">
        <v>4</v>
      </c>
      <c r="G33" s="64">
        <v>0.43569999999999998</v>
      </c>
      <c r="H33" s="66">
        <v>18</v>
      </c>
      <c r="I33" s="64">
        <v>1.9608000000000001</v>
      </c>
      <c r="J33" s="65">
        <v>452</v>
      </c>
      <c r="K33" s="64">
        <v>49.237499999999997</v>
      </c>
      <c r="L33" s="65">
        <v>416</v>
      </c>
      <c r="M33" s="64">
        <v>45.315899999999999</v>
      </c>
      <c r="N33" s="66">
        <v>3</v>
      </c>
      <c r="O33" s="64">
        <v>0.32679999999999998</v>
      </c>
      <c r="P33" s="70">
        <v>21</v>
      </c>
      <c r="Q33" s="68">
        <v>2.2875800000000002</v>
      </c>
      <c r="R33" s="71">
        <v>10</v>
      </c>
      <c r="S33" s="68">
        <v>1.0892999999999999</v>
      </c>
      <c r="T33" s="74">
        <v>2372</v>
      </c>
      <c r="U33" s="81">
        <v>100</v>
      </c>
      <c r="V33" s="81"/>
    </row>
    <row r="34" spans="1:22" s="24" customFormat="1" ht="15" customHeight="1" x14ac:dyDescent="0.2">
      <c r="A34" s="22" t="s">
        <v>19</v>
      </c>
      <c r="B34" s="62" t="s">
        <v>46</v>
      </c>
      <c r="C34" s="49">
        <v>234</v>
      </c>
      <c r="D34" s="40">
        <v>107</v>
      </c>
      <c r="E34" s="42">
        <v>45.726500000000001</v>
      </c>
      <c r="F34" s="44">
        <v>0</v>
      </c>
      <c r="G34" s="42">
        <v>0</v>
      </c>
      <c r="H34" s="43">
        <v>7</v>
      </c>
      <c r="I34" s="42">
        <v>2.9914999999999998</v>
      </c>
      <c r="J34" s="44">
        <v>0</v>
      </c>
      <c r="K34" s="42">
        <v>0</v>
      </c>
      <c r="L34" s="43">
        <v>119</v>
      </c>
      <c r="M34" s="42">
        <v>50.854700000000001</v>
      </c>
      <c r="N34" s="43">
        <v>0</v>
      </c>
      <c r="O34" s="42">
        <v>0</v>
      </c>
      <c r="P34" s="45">
        <v>1</v>
      </c>
      <c r="Q34" s="41">
        <v>0.42735000000000001</v>
      </c>
      <c r="R34" s="47">
        <v>4</v>
      </c>
      <c r="S34" s="41">
        <v>1.7094</v>
      </c>
      <c r="T34" s="25">
        <v>825</v>
      </c>
      <c r="U34" s="46">
        <v>100</v>
      </c>
      <c r="V34" s="46"/>
    </row>
    <row r="35" spans="1:22" s="24" customFormat="1" ht="15" customHeight="1" x14ac:dyDescent="0.2">
      <c r="A35" s="22" t="s">
        <v>19</v>
      </c>
      <c r="B35" s="78" t="s">
        <v>47</v>
      </c>
      <c r="C35" s="79">
        <v>116</v>
      </c>
      <c r="D35" s="71">
        <v>6</v>
      </c>
      <c r="E35" s="64">
        <v>5.1723999999999997</v>
      </c>
      <c r="F35" s="65">
        <v>0</v>
      </c>
      <c r="G35" s="64">
        <v>0</v>
      </c>
      <c r="H35" s="66">
        <v>29</v>
      </c>
      <c r="I35" s="64">
        <v>25</v>
      </c>
      <c r="J35" s="65">
        <v>7</v>
      </c>
      <c r="K35" s="64">
        <v>6.0345000000000004</v>
      </c>
      <c r="L35" s="66">
        <v>72</v>
      </c>
      <c r="M35" s="64">
        <v>62.069000000000003</v>
      </c>
      <c r="N35" s="65">
        <v>0</v>
      </c>
      <c r="O35" s="64">
        <v>0</v>
      </c>
      <c r="P35" s="70">
        <v>2</v>
      </c>
      <c r="Q35" s="68">
        <v>1.72414</v>
      </c>
      <c r="R35" s="71">
        <v>3</v>
      </c>
      <c r="S35" s="68">
        <v>2.5861999999999998</v>
      </c>
      <c r="T35" s="74">
        <v>1064</v>
      </c>
      <c r="U35" s="81">
        <v>100</v>
      </c>
      <c r="V35" s="81"/>
    </row>
    <row r="36" spans="1:22" s="24" customFormat="1" ht="15" customHeight="1" x14ac:dyDescent="0.2">
      <c r="A36" s="22" t="s">
        <v>19</v>
      </c>
      <c r="B36" s="62" t="s">
        <v>48</v>
      </c>
      <c r="C36" s="49">
        <v>707</v>
      </c>
      <c r="D36" s="47">
        <v>19</v>
      </c>
      <c r="E36" s="42">
        <v>2.6873999999999998</v>
      </c>
      <c r="F36" s="44">
        <v>12</v>
      </c>
      <c r="G36" s="42">
        <v>1.6973</v>
      </c>
      <c r="H36" s="44">
        <v>281</v>
      </c>
      <c r="I36" s="42">
        <v>39.745399999999997</v>
      </c>
      <c r="J36" s="43">
        <v>134</v>
      </c>
      <c r="K36" s="42">
        <v>18.953299999999999</v>
      </c>
      <c r="L36" s="43">
        <v>211</v>
      </c>
      <c r="M36" s="42">
        <v>29.8444</v>
      </c>
      <c r="N36" s="44">
        <v>12</v>
      </c>
      <c r="O36" s="42">
        <v>1.6973</v>
      </c>
      <c r="P36" s="48">
        <v>38</v>
      </c>
      <c r="Q36" s="41">
        <v>5.3748199999999997</v>
      </c>
      <c r="R36" s="47">
        <v>75</v>
      </c>
      <c r="S36" s="41">
        <v>10.6082</v>
      </c>
      <c r="T36" s="25">
        <v>658</v>
      </c>
      <c r="U36" s="46">
        <v>100</v>
      </c>
      <c r="V36" s="46"/>
    </row>
    <row r="37" spans="1:22" s="24" customFormat="1" ht="15" customHeight="1" x14ac:dyDescent="0.2">
      <c r="A37" s="22" t="s">
        <v>19</v>
      </c>
      <c r="B37" s="78" t="s">
        <v>49</v>
      </c>
      <c r="C37" s="77">
        <v>135</v>
      </c>
      <c r="D37" s="63">
        <v>2</v>
      </c>
      <c r="E37" s="64">
        <v>1.4815</v>
      </c>
      <c r="F37" s="65">
        <v>2</v>
      </c>
      <c r="G37" s="64">
        <v>1.4815</v>
      </c>
      <c r="H37" s="65">
        <v>2</v>
      </c>
      <c r="I37" s="64">
        <v>1.4815</v>
      </c>
      <c r="J37" s="65">
        <v>12</v>
      </c>
      <c r="K37" s="64">
        <v>8.8888999999999996</v>
      </c>
      <c r="L37" s="65">
        <v>115</v>
      </c>
      <c r="M37" s="64">
        <v>85.185199999999995</v>
      </c>
      <c r="N37" s="66">
        <v>0</v>
      </c>
      <c r="O37" s="64">
        <v>0</v>
      </c>
      <c r="P37" s="70">
        <v>2</v>
      </c>
      <c r="Q37" s="68">
        <v>1.4814799999999999</v>
      </c>
      <c r="R37" s="71">
        <v>0</v>
      </c>
      <c r="S37" s="68">
        <v>0</v>
      </c>
      <c r="T37" s="74">
        <v>483</v>
      </c>
      <c r="U37" s="81">
        <v>100</v>
      </c>
      <c r="V37" s="81"/>
    </row>
    <row r="38" spans="1:22" s="24" customFormat="1" ht="15" customHeight="1" x14ac:dyDescent="0.2">
      <c r="A38" s="22" t="s">
        <v>19</v>
      </c>
      <c r="B38" s="62" t="s">
        <v>50</v>
      </c>
      <c r="C38" s="39">
        <v>750</v>
      </c>
      <c r="D38" s="40">
        <v>0</v>
      </c>
      <c r="E38" s="42">
        <v>0</v>
      </c>
      <c r="F38" s="44">
        <v>12</v>
      </c>
      <c r="G38" s="42">
        <v>1.6</v>
      </c>
      <c r="H38" s="44">
        <v>241</v>
      </c>
      <c r="I38" s="42">
        <v>32.133299999999998</v>
      </c>
      <c r="J38" s="44">
        <v>300</v>
      </c>
      <c r="K38" s="42">
        <v>40</v>
      </c>
      <c r="L38" s="44">
        <v>180</v>
      </c>
      <c r="M38" s="42">
        <v>24</v>
      </c>
      <c r="N38" s="44">
        <v>0</v>
      </c>
      <c r="O38" s="42">
        <v>0</v>
      </c>
      <c r="P38" s="45">
        <v>17</v>
      </c>
      <c r="Q38" s="41">
        <v>2.26667</v>
      </c>
      <c r="R38" s="47">
        <v>26</v>
      </c>
      <c r="S38" s="41">
        <v>3.4666999999999999</v>
      </c>
      <c r="T38" s="25">
        <v>2577</v>
      </c>
      <c r="U38" s="46">
        <v>100</v>
      </c>
      <c r="V38" s="46"/>
    </row>
    <row r="39" spans="1:22" s="24" customFormat="1" ht="15" customHeight="1" x14ac:dyDescent="0.2">
      <c r="A39" s="22" t="s">
        <v>19</v>
      </c>
      <c r="B39" s="78" t="s">
        <v>51</v>
      </c>
      <c r="C39" s="77">
        <v>138</v>
      </c>
      <c r="D39" s="71">
        <v>31</v>
      </c>
      <c r="E39" s="64">
        <v>22.463799999999999</v>
      </c>
      <c r="F39" s="65">
        <v>0</v>
      </c>
      <c r="G39" s="64">
        <v>0</v>
      </c>
      <c r="H39" s="66">
        <v>71</v>
      </c>
      <c r="I39" s="64">
        <v>51.449300000000001</v>
      </c>
      <c r="J39" s="65">
        <v>1</v>
      </c>
      <c r="K39" s="64">
        <v>0.72460000000000002</v>
      </c>
      <c r="L39" s="66">
        <v>35</v>
      </c>
      <c r="M39" s="64">
        <v>25.362300000000001</v>
      </c>
      <c r="N39" s="65">
        <v>0</v>
      </c>
      <c r="O39" s="64">
        <v>0</v>
      </c>
      <c r="P39" s="70">
        <v>0</v>
      </c>
      <c r="Q39" s="68">
        <v>0</v>
      </c>
      <c r="R39" s="63">
        <v>17</v>
      </c>
      <c r="S39" s="68">
        <v>12.3188</v>
      </c>
      <c r="T39" s="74">
        <v>880</v>
      </c>
      <c r="U39" s="81">
        <v>100</v>
      </c>
      <c r="V39" s="81"/>
    </row>
    <row r="40" spans="1:22" s="24" customFormat="1" ht="15" customHeight="1" x14ac:dyDescent="0.2">
      <c r="A40" s="22" t="s">
        <v>19</v>
      </c>
      <c r="B40" s="62" t="s">
        <v>52</v>
      </c>
      <c r="C40" s="49">
        <v>402</v>
      </c>
      <c r="D40" s="40">
        <v>3</v>
      </c>
      <c r="E40" s="42">
        <v>0.74629999999999996</v>
      </c>
      <c r="F40" s="44">
        <v>3</v>
      </c>
      <c r="G40" s="42">
        <v>0.74629999999999996</v>
      </c>
      <c r="H40" s="44">
        <v>43</v>
      </c>
      <c r="I40" s="42">
        <v>10.6965</v>
      </c>
      <c r="J40" s="43">
        <v>153</v>
      </c>
      <c r="K40" s="42">
        <v>38.059699999999999</v>
      </c>
      <c r="L40" s="43">
        <v>188</v>
      </c>
      <c r="M40" s="42">
        <v>46.766199999999998</v>
      </c>
      <c r="N40" s="44">
        <v>0</v>
      </c>
      <c r="O40" s="42">
        <v>0</v>
      </c>
      <c r="P40" s="45">
        <v>12</v>
      </c>
      <c r="Q40" s="41">
        <v>2.9850699999999999</v>
      </c>
      <c r="R40" s="47">
        <v>6</v>
      </c>
      <c r="S40" s="41">
        <v>1.4924999999999999</v>
      </c>
      <c r="T40" s="25">
        <v>4916</v>
      </c>
      <c r="U40" s="46">
        <v>67.168000000000006</v>
      </c>
      <c r="V40" s="24" t="s">
        <v>53</v>
      </c>
    </row>
    <row r="41" spans="1:22" s="24" customFormat="1" ht="15" customHeight="1" x14ac:dyDescent="0.2">
      <c r="A41" s="22" t="s">
        <v>19</v>
      </c>
      <c r="B41" s="78" t="s">
        <v>54</v>
      </c>
      <c r="C41" s="77">
        <v>340</v>
      </c>
      <c r="D41" s="71">
        <v>2</v>
      </c>
      <c r="E41" s="64">
        <v>0.58819999999999995</v>
      </c>
      <c r="F41" s="65">
        <v>1</v>
      </c>
      <c r="G41" s="64">
        <v>0.29409999999999997</v>
      </c>
      <c r="H41" s="65">
        <v>47</v>
      </c>
      <c r="I41" s="64">
        <v>13.823499999999999</v>
      </c>
      <c r="J41" s="65">
        <v>205</v>
      </c>
      <c r="K41" s="64">
        <v>60.2941</v>
      </c>
      <c r="L41" s="66">
        <v>75</v>
      </c>
      <c r="M41" s="64">
        <v>22.058800000000002</v>
      </c>
      <c r="N41" s="66">
        <v>0</v>
      </c>
      <c r="O41" s="64">
        <v>0</v>
      </c>
      <c r="P41" s="67">
        <v>10</v>
      </c>
      <c r="Q41" s="68">
        <v>2.9411800000000001</v>
      </c>
      <c r="R41" s="63">
        <v>16</v>
      </c>
      <c r="S41" s="68">
        <v>4.7058999999999997</v>
      </c>
      <c r="T41" s="74">
        <v>2618</v>
      </c>
      <c r="U41" s="81">
        <v>100</v>
      </c>
      <c r="V41" s="81"/>
    </row>
    <row r="42" spans="1:22" s="24" customFormat="1" ht="15" customHeight="1" x14ac:dyDescent="0.2">
      <c r="A42" s="22" t="s">
        <v>19</v>
      </c>
      <c r="B42" s="62" t="s">
        <v>55</v>
      </c>
      <c r="C42" s="49">
        <v>100</v>
      </c>
      <c r="D42" s="40">
        <v>34</v>
      </c>
      <c r="E42" s="42">
        <v>34</v>
      </c>
      <c r="F42" s="44">
        <v>0</v>
      </c>
      <c r="G42" s="42">
        <v>0</v>
      </c>
      <c r="H42" s="44">
        <v>3</v>
      </c>
      <c r="I42" s="42">
        <v>3</v>
      </c>
      <c r="J42" s="43">
        <v>10</v>
      </c>
      <c r="K42" s="42">
        <v>10</v>
      </c>
      <c r="L42" s="43">
        <v>52</v>
      </c>
      <c r="M42" s="42">
        <v>52</v>
      </c>
      <c r="N42" s="43">
        <v>1</v>
      </c>
      <c r="O42" s="42">
        <v>1</v>
      </c>
      <c r="P42" s="45">
        <v>0</v>
      </c>
      <c r="Q42" s="41">
        <v>0</v>
      </c>
      <c r="R42" s="47">
        <v>2</v>
      </c>
      <c r="S42" s="41">
        <v>2</v>
      </c>
      <c r="T42" s="25">
        <v>481</v>
      </c>
      <c r="U42" s="46">
        <v>100</v>
      </c>
      <c r="V42" s="46"/>
    </row>
    <row r="43" spans="1:22" s="24" customFormat="1" ht="15" customHeight="1" x14ac:dyDescent="0.2">
      <c r="A43" s="22" t="s">
        <v>19</v>
      </c>
      <c r="B43" s="78" t="s">
        <v>56</v>
      </c>
      <c r="C43" s="77">
        <v>533</v>
      </c>
      <c r="D43" s="63">
        <v>0</v>
      </c>
      <c r="E43" s="64">
        <v>0</v>
      </c>
      <c r="F43" s="65">
        <v>3</v>
      </c>
      <c r="G43" s="64">
        <v>0.56289999999999996</v>
      </c>
      <c r="H43" s="66">
        <v>24</v>
      </c>
      <c r="I43" s="64">
        <v>4.5027999999999997</v>
      </c>
      <c r="J43" s="65">
        <v>181</v>
      </c>
      <c r="K43" s="64">
        <v>33.9587</v>
      </c>
      <c r="L43" s="65">
        <v>301</v>
      </c>
      <c r="M43" s="64">
        <v>56.472799999999999</v>
      </c>
      <c r="N43" s="65">
        <v>0</v>
      </c>
      <c r="O43" s="64">
        <v>0</v>
      </c>
      <c r="P43" s="67">
        <v>24</v>
      </c>
      <c r="Q43" s="68">
        <v>4.5028100000000002</v>
      </c>
      <c r="R43" s="71">
        <v>37</v>
      </c>
      <c r="S43" s="68">
        <v>6.9417999999999997</v>
      </c>
      <c r="T43" s="74">
        <v>3631</v>
      </c>
      <c r="U43" s="81">
        <v>100</v>
      </c>
      <c r="V43" s="81"/>
    </row>
    <row r="44" spans="1:22" s="24" customFormat="1" ht="15" customHeight="1" x14ac:dyDescent="0.2">
      <c r="A44" s="22" t="s">
        <v>19</v>
      </c>
      <c r="B44" s="62" t="s">
        <v>57</v>
      </c>
      <c r="C44" s="39">
        <v>648</v>
      </c>
      <c r="D44" s="40">
        <v>102</v>
      </c>
      <c r="E44" s="42">
        <v>15.7407</v>
      </c>
      <c r="F44" s="43">
        <v>5</v>
      </c>
      <c r="G44" s="42">
        <v>0.77159999999999995</v>
      </c>
      <c r="H44" s="44">
        <v>60</v>
      </c>
      <c r="I44" s="42">
        <v>9.2592999999999996</v>
      </c>
      <c r="J44" s="44">
        <v>159</v>
      </c>
      <c r="K44" s="42">
        <v>24.536999999999999</v>
      </c>
      <c r="L44" s="44">
        <v>268</v>
      </c>
      <c r="M44" s="42">
        <v>41.357999999999997</v>
      </c>
      <c r="N44" s="43">
        <v>7</v>
      </c>
      <c r="O44" s="42">
        <v>1.0802</v>
      </c>
      <c r="P44" s="48">
        <v>47</v>
      </c>
      <c r="Q44" s="41">
        <v>7.2530900000000003</v>
      </c>
      <c r="R44" s="47">
        <v>13</v>
      </c>
      <c r="S44" s="41">
        <v>2.0062000000000002</v>
      </c>
      <c r="T44" s="25">
        <v>1815</v>
      </c>
      <c r="U44" s="46">
        <v>100</v>
      </c>
      <c r="V44" s="46"/>
    </row>
    <row r="45" spans="1:22" s="24" customFormat="1" ht="15" customHeight="1" x14ac:dyDescent="0.2">
      <c r="A45" s="22" t="s">
        <v>19</v>
      </c>
      <c r="B45" s="78" t="s">
        <v>58</v>
      </c>
      <c r="C45" s="77">
        <v>108</v>
      </c>
      <c r="D45" s="71">
        <v>1</v>
      </c>
      <c r="E45" s="64">
        <v>0.92589999999999995</v>
      </c>
      <c r="F45" s="65">
        <v>2</v>
      </c>
      <c r="G45" s="64">
        <v>1.8519000000000001</v>
      </c>
      <c r="H45" s="66">
        <v>26</v>
      </c>
      <c r="I45" s="64">
        <v>24.074100000000001</v>
      </c>
      <c r="J45" s="65">
        <v>1</v>
      </c>
      <c r="K45" s="64">
        <v>0.92589999999999995</v>
      </c>
      <c r="L45" s="66">
        <v>74</v>
      </c>
      <c r="M45" s="64">
        <v>68.518500000000003</v>
      </c>
      <c r="N45" s="65">
        <v>1</v>
      </c>
      <c r="O45" s="64">
        <v>0.92589999999999995</v>
      </c>
      <c r="P45" s="67">
        <v>3</v>
      </c>
      <c r="Q45" s="68">
        <v>2.7777799999999999</v>
      </c>
      <c r="R45" s="63">
        <v>6</v>
      </c>
      <c r="S45" s="68">
        <v>5.5556000000000001</v>
      </c>
      <c r="T45" s="74">
        <v>1283</v>
      </c>
      <c r="U45" s="81">
        <v>100</v>
      </c>
      <c r="V45" s="81"/>
    </row>
    <row r="46" spans="1:22" s="24" customFormat="1" ht="15" customHeight="1" x14ac:dyDescent="0.2">
      <c r="A46" s="22" t="s">
        <v>19</v>
      </c>
      <c r="B46" s="62" t="s">
        <v>59</v>
      </c>
      <c r="C46" s="39">
        <v>3116</v>
      </c>
      <c r="D46" s="40">
        <v>5</v>
      </c>
      <c r="E46" s="42">
        <v>0.1605</v>
      </c>
      <c r="F46" s="44">
        <v>30</v>
      </c>
      <c r="G46" s="42">
        <v>0.96279999999999999</v>
      </c>
      <c r="H46" s="44">
        <v>480</v>
      </c>
      <c r="I46" s="42">
        <v>15.404400000000001</v>
      </c>
      <c r="J46" s="44">
        <v>1076</v>
      </c>
      <c r="K46" s="42">
        <v>34.531500000000001</v>
      </c>
      <c r="L46" s="43">
        <v>1402</v>
      </c>
      <c r="M46" s="42">
        <v>44.993600000000001</v>
      </c>
      <c r="N46" s="43">
        <v>1</v>
      </c>
      <c r="O46" s="42">
        <v>3.2099999999999997E-2</v>
      </c>
      <c r="P46" s="48">
        <v>122</v>
      </c>
      <c r="Q46" s="41">
        <v>3.9152800000000001</v>
      </c>
      <c r="R46" s="40">
        <v>98</v>
      </c>
      <c r="S46" s="41">
        <v>3.1450999999999998</v>
      </c>
      <c r="T46" s="25">
        <v>3027</v>
      </c>
      <c r="U46" s="46">
        <v>100</v>
      </c>
      <c r="V46" s="46"/>
    </row>
    <row r="47" spans="1:22" s="24" customFormat="1" ht="15" customHeight="1" x14ac:dyDescent="0.2">
      <c r="A47" s="22" t="s">
        <v>19</v>
      </c>
      <c r="B47" s="78" t="s">
        <v>60</v>
      </c>
      <c r="C47" s="79">
        <v>135</v>
      </c>
      <c r="D47" s="63">
        <v>6</v>
      </c>
      <c r="E47" s="64">
        <v>4.4443999999999999</v>
      </c>
      <c r="F47" s="66">
        <v>0</v>
      </c>
      <c r="G47" s="64">
        <v>0</v>
      </c>
      <c r="H47" s="66">
        <v>60</v>
      </c>
      <c r="I47" s="64">
        <v>44.444400000000002</v>
      </c>
      <c r="J47" s="66">
        <v>32</v>
      </c>
      <c r="K47" s="64">
        <v>23.703700000000001</v>
      </c>
      <c r="L47" s="66">
        <v>34</v>
      </c>
      <c r="M47" s="64">
        <v>25.185199999999998</v>
      </c>
      <c r="N47" s="65">
        <v>0</v>
      </c>
      <c r="O47" s="64">
        <v>0</v>
      </c>
      <c r="P47" s="67">
        <v>3</v>
      </c>
      <c r="Q47" s="68">
        <v>2.2222200000000001</v>
      </c>
      <c r="R47" s="71">
        <v>21</v>
      </c>
      <c r="S47" s="68">
        <v>15.5556</v>
      </c>
      <c r="T47" s="74">
        <v>308</v>
      </c>
      <c r="U47" s="81">
        <v>100</v>
      </c>
      <c r="V47" s="81"/>
    </row>
    <row r="48" spans="1:22" s="24" customFormat="1" ht="15" customHeight="1" x14ac:dyDescent="0.2">
      <c r="A48" s="22" t="s">
        <v>19</v>
      </c>
      <c r="B48" s="62" t="s">
        <v>61</v>
      </c>
      <c r="C48" s="39">
        <v>1429</v>
      </c>
      <c r="D48" s="47">
        <v>1</v>
      </c>
      <c r="E48" s="42">
        <v>7.0000000000000007E-2</v>
      </c>
      <c r="F48" s="44">
        <v>3</v>
      </c>
      <c r="G48" s="42">
        <v>0.2099</v>
      </c>
      <c r="H48" s="43">
        <v>42</v>
      </c>
      <c r="I48" s="42">
        <v>2.9390999999999998</v>
      </c>
      <c r="J48" s="44">
        <v>863</v>
      </c>
      <c r="K48" s="42">
        <v>60.3919</v>
      </c>
      <c r="L48" s="44">
        <v>479</v>
      </c>
      <c r="M48" s="42">
        <v>33.5199</v>
      </c>
      <c r="N48" s="43">
        <v>1</v>
      </c>
      <c r="O48" s="42">
        <v>7.0000000000000007E-2</v>
      </c>
      <c r="P48" s="48">
        <v>40</v>
      </c>
      <c r="Q48" s="41">
        <v>2.7991600000000001</v>
      </c>
      <c r="R48" s="47">
        <v>29</v>
      </c>
      <c r="S48" s="41">
        <v>2.0293999999999999</v>
      </c>
      <c r="T48" s="25">
        <v>1236</v>
      </c>
      <c r="U48" s="46">
        <v>100</v>
      </c>
      <c r="V48" s="46"/>
    </row>
    <row r="49" spans="1:24" s="24" customFormat="1" ht="15" customHeight="1" x14ac:dyDescent="0.2">
      <c r="A49" s="22" t="s">
        <v>19</v>
      </c>
      <c r="B49" s="78" t="s">
        <v>62</v>
      </c>
      <c r="C49" s="79">
        <v>154</v>
      </c>
      <c r="D49" s="63">
        <v>70</v>
      </c>
      <c r="E49" s="64">
        <v>45.454500000000003</v>
      </c>
      <c r="F49" s="65">
        <v>0</v>
      </c>
      <c r="G49" s="64">
        <v>0</v>
      </c>
      <c r="H49" s="65">
        <v>10</v>
      </c>
      <c r="I49" s="64">
        <v>6.4935</v>
      </c>
      <c r="J49" s="65">
        <v>0</v>
      </c>
      <c r="K49" s="64">
        <v>0</v>
      </c>
      <c r="L49" s="66">
        <v>66</v>
      </c>
      <c r="M49" s="64">
        <v>42.857100000000003</v>
      </c>
      <c r="N49" s="66">
        <v>0</v>
      </c>
      <c r="O49" s="64">
        <v>0</v>
      </c>
      <c r="P49" s="67">
        <v>8</v>
      </c>
      <c r="Q49" s="68">
        <v>5.1948100000000004</v>
      </c>
      <c r="R49" s="71">
        <v>0</v>
      </c>
      <c r="S49" s="68">
        <v>0</v>
      </c>
      <c r="T49" s="74">
        <v>688</v>
      </c>
      <c r="U49" s="81">
        <v>100</v>
      </c>
      <c r="V49" s="81"/>
    </row>
    <row r="50" spans="1:24" s="24" customFormat="1" ht="15" customHeight="1" x14ac:dyDescent="0.2">
      <c r="A50" s="22" t="s">
        <v>19</v>
      </c>
      <c r="B50" s="62" t="s">
        <v>63</v>
      </c>
      <c r="C50" s="39">
        <v>952</v>
      </c>
      <c r="D50" s="40">
        <v>1</v>
      </c>
      <c r="E50" s="42">
        <v>0.105</v>
      </c>
      <c r="F50" s="44">
        <v>2</v>
      </c>
      <c r="G50" s="42">
        <v>0.21010000000000001</v>
      </c>
      <c r="H50" s="43">
        <v>50</v>
      </c>
      <c r="I50" s="42">
        <v>5.2521000000000004</v>
      </c>
      <c r="J50" s="44">
        <v>384</v>
      </c>
      <c r="K50" s="42">
        <v>40.336100000000002</v>
      </c>
      <c r="L50" s="44">
        <v>503</v>
      </c>
      <c r="M50" s="42">
        <v>52.836100000000002</v>
      </c>
      <c r="N50" s="43">
        <v>2</v>
      </c>
      <c r="O50" s="42">
        <v>0.21010000000000001</v>
      </c>
      <c r="P50" s="48">
        <v>10</v>
      </c>
      <c r="Q50" s="41">
        <v>1.0504199999999999</v>
      </c>
      <c r="R50" s="40">
        <v>13</v>
      </c>
      <c r="S50" s="41">
        <v>1.3654999999999999</v>
      </c>
      <c r="T50" s="25">
        <v>1818</v>
      </c>
      <c r="U50" s="46">
        <v>100</v>
      </c>
      <c r="V50" s="46"/>
    </row>
    <row r="51" spans="1:24" s="24" customFormat="1" ht="15" customHeight="1" x14ac:dyDescent="0.2">
      <c r="A51" s="22" t="s">
        <v>19</v>
      </c>
      <c r="B51" s="78" t="s">
        <v>64</v>
      </c>
      <c r="C51" s="77">
        <v>5954</v>
      </c>
      <c r="D51" s="63">
        <v>16</v>
      </c>
      <c r="E51" s="64">
        <v>0.26869999999999999</v>
      </c>
      <c r="F51" s="66">
        <v>37</v>
      </c>
      <c r="G51" s="64">
        <v>0.62139999999999995</v>
      </c>
      <c r="H51" s="65">
        <v>3549</v>
      </c>
      <c r="I51" s="64">
        <v>59.606999999999999</v>
      </c>
      <c r="J51" s="65">
        <v>1518</v>
      </c>
      <c r="K51" s="64">
        <v>25.4955</v>
      </c>
      <c r="L51" s="65">
        <v>744</v>
      </c>
      <c r="M51" s="64">
        <v>12.495799999999999</v>
      </c>
      <c r="N51" s="66">
        <v>8</v>
      </c>
      <c r="O51" s="64">
        <v>0.13439999999999999</v>
      </c>
      <c r="P51" s="67">
        <v>82</v>
      </c>
      <c r="Q51" s="68">
        <v>1.37723</v>
      </c>
      <c r="R51" s="63">
        <v>812</v>
      </c>
      <c r="S51" s="68">
        <v>13.6379</v>
      </c>
      <c r="T51" s="74">
        <v>8616</v>
      </c>
      <c r="U51" s="81">
        <v>100</v>
      </c>
      <c r="V51" s="81"/>
    </row>
    <row r="52" spans="1:24" s="24" customFormat="1" ht="15" customHeight="1" x14ac:dyDescent="0.2">
      <c r="A52" s="22" t="s">
        <v>19</v>
      </c>
      <c r="B52" s="62" t="s">
        <v>65</v>
      </c>
      <c r="C52" s="39">
        <v>82</v>
      </c>
      <c r="D52" s="47">
        <v>2</v>
      </c>
      <c r="E52" s="42">
        <v>2.4390000000000001</v>
      </c>
      <c r="F52" s="44">
        <v>0</v>
      </c>
      <c r="G52" s="42">
        <v>0</v>
      </c>
      <c r="H52" s="43">
        <v>15</v>
      </c>
      <c r="I52" s="42">
        <v>18.2927</v>
      </c>
      <c r="J52" s="43">
        <v>3</v>
      </c>
      <c r="K52" s="42">
        <v>3.6585000000000001</v>
      </c>
      <c r="L52" s="44">
        <v>61</v>
      </c>
      <c r="M52" s="42">
        <v>74.390199999999993</v>
      </c>
      <c r="N52" s="43">
        <v>0</v>
      </c>
      <c r="O52" s="42">
        <v>0</v>
      </c>
      <c r="P52" s="45">
        <v>1</v>
      </c>
      <c r="Q52" s="41">
        <v>1.2195100000000001</v>
      </c>
      <c r="R52" s="40">
        <v>2</v>
      </c>
      <c r="S52" s="41">
        <v>2.4390000000000001</v>
      </c>
      <c r="T52" s="25">
        <v>1009</v>
      </c>
      <c r="U52" s="46">
        <v>100</v>
      </c>
      <c r="V52" s="46"/>
    </row>
    <row r="53" spans="1:24" s="24" customFormat="1" ht="15" customHeight="1" x14ac:dyDescent="0.2">
      <c r="A53" s="22" t="s">
        <v>19</v>
      </c>
      <c r="B53" s="78" t="s">
        <v>66</v>
      </c>
      <c r="C53" s="79">
        <v>31</v>
      </c>
      <c r="D53" s="71">
        <v>0</v>
      </c>
      <c r="E53" s="64">
        <v>0</v>
      </c>
      <c r="F53" s="65">
        <v>0</v>
      </c>
      <c r="G53" s="64">
        <v>0</v>
      </c>
      <c r="H53" s="66">
        <v>0</v>
      </c>
      <c r="I53" s="64">
        <v>0</v>
      </c>
      <c r="J53" s="65">
        <v>4</v>
      </c>
      <c r="K53" s="64">
        <v>12.9032</v>
      </c>
      <c r="L53" s="66">
        <v>27</v>
      </c>
      <c r="M53" s="64">
        <v>87.096800000000002</v>
      </c>
      <c r="N53" s="66">
        <v>0</v>
      </c>
      <c r="O53" s="64">
        <v>0</v>
      </c>
      <c r="P53" s="67">
        <v>0</v>
      </c>
      <c r="Q53" s="68">
        <v>0</v>
      </c>
      <c r="R53" s="71">
        <v>0</v>
      </c>
      <c r="S53" s="68">
        <v>0</v>
      </c>
      <c r="T53" s="74">
        <v>306</v>
      </c>
      <c r="U53" s="81">
        <v>100</v>
      </c>
      <c r="V53" s="81"/>
    </row>
    <row r="54" spans="1:24" s="24" customFormat="1" ht="15" customHeight="1" x14ac:dyDescent="0.2">
      <c r="A54" s="22" t="s">
        <v>19</v>
      </c>
      <c r="B54" s="62" t="s">
        <v>67</v>
      </c>
      <c r="C54" s="39">
        <v>278</v>
      </c>
      <c r="D54" s="47">
        <v>0</v>
      </c>
      <c r="E54" s="42">
        <v>0</v>
      </c>
      <c r="F54" s="44">
        <v>2</v>
      </c>
      <c r="G54" s="72">
        <v>0.71940000000000004</v>
      </c>
      <c r="H54" s="43">
        <v>47</v>
      </c>
      <c r="I54" s="72">
        <v>16.906500000000001</v>
      </c>
      <c r="J54" s="44">
        <v>96</v>
      </c>
      <c r="K54" s="42">
        <v>34.532400000000003</v>
      </c>
      <c r="L54" s="44">
        <v>117</v>
      </c>
      <c r="M54" s="42">
        <v>42.086300000000001</v>
      </c>
      <c r="N54" s="44">
        <v>0</v>
      </c>
      <c r="O54" s="42">
        <v>0</v>
      </c>
      <c r="P54" s="48">
        <v>16</v>
      </c>
      <c r="Q54" s="41">
        <v>5.7553999999999998</v>
      </c>
      <c r="R54" s="40">
        <v>15</v>
      </c>
      <c r="S54" s="41">
        <v>5.3956999999999997</v>
      </c>
      <c r="T54" s="25">
        <v>1971</v>
      </c>
      <c r="U54" s="46">
        <v>100</v>
      </c>
      <c r="V54" s="46"/>
    </row>
    <row r="55" spans="1:24" s="24" customFormat="1" ht="15" customHeight="1" x14ac:dyDescent="0.2">
      <c r="A55" s="22" t="s">
        <v>19</v>
      </c>
      <c r="B55" s="78" t="s">
        <v>68</v>
      </c>
      <c r="C55" s="77">
        <v>753</v>
      </c>
      <c r="D55" s="63">
        <v>7</v>
      </c>
      <c r="E55" s="64">
        <v>0.92959999999999998</v>
      </c>
      <c r="F55" s="65">
        <v>1</v>
      </c>
      <c r="G55" s="64">
        <v>0.1328</v>
      </c>
      <c r="H55" s="66">
        <v>299</v>
      </c>
      <c r="I55" s="64">
        <v>39.707799999999999</v>
      </c>
      <c r="J55" s="66">
        <v>6</v>
      </c>
      <c r="K55" s="64">
        <v>0.79679999999999995</v>
      </c>
      <c r="L55" s="65">
        <v>404</v>
      </c>
      <c r="M55" s="64">
        <v>53.652099999999997</v>
      </c>
      <c r="N55" s="65">
        <v>2</v>
      </c>
      <c r="O55" s="64">
        <v>0.2656</v>
      </c>
      <c r="P55" s="70">
        <v>34</v>
      </c>
      <c r="Q55" s="68">
        <v>4.5152700000000001</v>
      </c>
      <c r="R55" s="63">
        <v>75</v>
      </c>
      <c r="S55" s="68">
        <v>9.9602000000000004</v>
      </c>
      <c r="T55" s="74">
        <v>2305</v>
      </c>
      <c r="U55" s="81">
        <v>100</v>
      </c>
      <c r="V55" s="81"/>
    </row>
    <row r="56" spans="1:24" s="24" customFormat="1" ht="15" customHeight="1" x14ac:dyDescent="0.2">
      <c r="A56" s="22" t="s">
        <v>19</v>
      </c>
      <c r="B56" s="62" t="s">
        <v>69</v>
      </c>
      <c r="C56" s="39">
        <v>61</v>
      </c>
      <c r="D56" s="40">
        <v>0</v>
      </c>
      <c r="E56" s="42">
        <v>0</v>
      </c>
      <c r="F56" s="44">
        <v>0</v>
      </c>
      <c r="G56" s="42">
        <v>0</v>
      </c>
      <c r="H56" s="44">
        <v>1</v>
      </c>
      <c r="I56" s="42">
        <v>1.6393</v>
      </c>
      <c r="J56" s="43">
        <v>18</v>
      </c>
      <c r="K56" s="42">
        <v>29.508199999999999</v>
      </c>
      <c r="L56" s="44">
        <v>41</v>
      </c>
      <c r="M56" s="42">
        <v>67.213099999999997</v>
      </c>
      <c r="N56" s="43">
        <v>0</v>
      </c>
      <c r="O56" s="42">
        <v>0</v>
      </c>
      <c r="P56" s="45">
        <v>1</v>
      </c>
      <c r="Q56" s="41">
        <v>1.63934</v>
      </c>
      <c r="R56" s="47">
        <v>0</v>
      </c>
      <c r="S56" s="41">
        <v>0</v>
      </c>
      <c r="T56" s="25">
        <v>720</v>
      </c>
      <c r="U56" s="46">
        <v>100</v>
      </c>
      <c r="V56" s="46"/>
    </row>
    <row r="57" spans="1:24" s="24" customFormat="1" ht="15" customHeight="1" x14ac:dyDescent="0.2">
      <c r="A57" s="22" t="s">
        <v>19</v>
      </c>
      <c r="B57" s="78" t="s">
        <v>70</v>
      </c>
      <c r="C57" s="77">
        <v>1206</v>
      </c>
      <c r="D57" s="63">
        <v>15</v>
      </c>
      <c r="E57" s="64">
        <v>1.2438</v>
      </c>
      <c r="F57" s="66">
        <v>6</v>
      </c>
      <c r="G57" s="64">
        <v>0.4975</v>
      </c>
      <c r="H57" s="65">
        <v>112</v>
      </c>
      <c r="I57" s="64">
        <v>9.2868999999999993</v>
      </c>
      <c r="J57" s="65">
        <v>366</v>
      </c>
      <c r="K57" s="64">
        <v>30.348299999999998</v>
      </c>
      <c r="L57" s="65">
        <v>640</v>
      </c>
      <c r="M57" s="64">
        <v>53.067999999999998</v>
      </c>
      <c r="N57" s="65">
        <v>1</v>
      </c>
      <c r="O57" s="64">
        <v>8.2900000000000001E-2</v>
      </c>
      <c r="P57" s="70">
        <v>66</v>
      </c>
      <c r="Q57" s="68">
        <v>5.4726400000000002</v>
      </c>
      <c r="R57" s="71">
        <v>43</v>
      </c>
      <c r="S57" s="68">
        <v>3.5655000000000001</v>
      </c>
      <c r="T57" s="74">
        <v>2232</v>
      </c>
      <c r="U57" s="81">
        <v>100</v>
      </c>
      <c r="V57" s="81"/>
    </row>
    <row r="58" spans="1:24" s="24" customFormat="1" ht="15" customHeight="1" thickBot="1" x14ac:dyDescent="0.25">
      <c r="A58" s="22" t="s">
        <v>19</v>
      </c>
      <c r="B58" s="80" t="s">
        <v>71</v>
      </c>
      <c r="C58" s="50">
        <v>40</v>
      </c>
      <c r="D58" s="53">
        <v>10</v>
      </c>
      <c r="E58" s="54">
        <v>25</v>
      </c>
      <c r="F58" s="55">
        <v>0</v>
      </c>
      <c r="G58" s="54">
        <v>0</v>
      </c>
      <c r="H58" s="56">
        <v>2</v>
      </c>
      <c r="I58" s="54">
        <v>5</v>
      </c>
      <c r="J58" s="55">
        <v>0</v>
      </c>
      <c r="K58" s="54">
        <v>0</v>
      </c>
      <c r="L58" s="55">
        <v>25</v>
      </c>
      <c r="M58" s="54">
        <v>62.5</v>
      </c>
      <c r="N58" s="55">
        <v>0</v>
      </c>
      <c r="O58" s="54">
        <v>0</v>
      </c>
      <c r="P58" s="73">
        <v>3</v>
      </c>
      <c r="Q58" s="52">
        <v>7.5</v>
      </c>
      <c r="R58" s="51">
        <v>0</v>
      </c>
      <c r="S58" s="52">
        <v>0</v>
      </c>
      <c r="T58" s="27">
        <v>365</v>
      </c>
      <c r="U58" s="57">
        <v>100</v>
      </c>
      <c r="V58" s="57"/>
    </row>
    <row r="59" spans="1:24" s="24" customFormat="1" ht="15" customHeight="1" x14ac:dyDescent="0.2">
      <c r="A59" s="22"/>
      <c r="B59" s="62"/>
      <c r="C59" s="43"/>
      <c r="D59" s="43"/>
      <c r="E59" s="46"/>
      <c r="F59" s="44"/>
      <c r="G59" s="46"/>
      <c r="H59" s="43"/>
      <c r="I59" s="46"/>
      <c r="J59" s="44"/>
      <c r="K59" s="46"/>
      <c r="L59" s="44"/>
      <c r="M59" s="46"/>
      <c r="N59" s="44"/>
      <c r="O59" s="46"/>
      <c r="P59" s="43"/>
      <c r="Q59" s="46"/>
      <c r="R59" s="44"/>
      <c r="S59" s="46"/>
      <c r="T59" s="86"/>
      <c r="U59" s="46"/>
      <c r="V59" s="46"/>
    </row>
    <row r="60" spans="1:24" s="24" customFormat="1" ht="15" customHeight="1" x14ac:dyDescent="0.2">
      <c r="A60" s="22"/>
      <c r="B60" s="29" t="s">
        <v>72</v>
      </c>
      <c r="C60" s="30"/>
      <c r="D60" s="30"/>
      <c r="E60" s="30"/>
      <c r="F60" s="30"/>
      <c r="G60" s="30"/>
      <c r="H60" s="30"/>
      <c r="I60" s="30"/>
      <c r="J60" s="30"/>
      <c r="K60" s="30"/>
      <c r="L60" s="30"/>
      <c r="M60" s="30"/>
      <c r="N60" s="30"/>
      <c r="O60" s="30"/>
      <c r="P60" s="30"/>
      <c r="Q60" s="30"/>
      <c r="R60" s="31"/>
      <c r="S60" s="23"/>
      <c r="T60" s="30"/>
      <c r="U60" s="30"/>
      <c r="V60" s="30"/>
    </row>
    <row r="61" spans="1:24" s="24" customFormat="1" ht="15" customHeight="1" x14ac:dyDescent="0.2">
      <c r="A61" s="22"/>
      <c r="B61" s="32" t="str">
        <f>CONCATENATE("NOTE: Table reads (for US): Of all ",C69, " public school students without disabilities who received ", LOWER(A7), ", ",D69," (",TEXT(E7,"0.0"),"%) were American Indian or Alaska Native.")</f>
        <v>NOTE: Table reads (for US): Of all 37,543 public school students without disabilities who received school-related arrests, 705 (1.9%) were American Indian or Alaska Native.</v>
      </c>
      <c r="C61" s="30"/>
      <c r="D61" s="30"/>
      <c r="E61" s="30"/>
      <c r="F61" s="30"/>
      <c r="G61" s="30"/>
      <c r="H61" s="30"/>
      <c r="I61" s="30"/>
      <c r="J61" s="30"/>
      <c r="K61" s="30"/>
      <c r="L61" s="30"/>
      <c r="M61" s="30"/>
      <c r="N61" s="30"/>
      <c r="O61" s="30"/>
      <c r="P61" s="30"/>
      <c r="Q61" s="30"/>
      <c r="R61" s="31"/>
      <c r="S61" s="23"/>
      <c r="T61" s="30"/>
      <c r="U61" s="30"/>
      <c r="V61" s="30"/>
    </row>
    <row r="62" spans="1:24" s="24" customFormat="1" ht="15" customHeight="1" x14ac:dyDescent="0.2">
      <c r="A62" s="22"/>
      <c r="B62" s="113" t="s">
        <v>76</v>
      </c>
      <c r="C62" s="113"/>
      <c r="D62" s="113"/>
      <c r="E62" s="113"/>
      <c r="F62" s="113"/>
      <c r="G62" s="113"/>
      <c r="H62" s="113"/>
      <c r="I62" s="113"/>
      <c r="J62" s="113"/>
      <c r="K62" s="113"/>
      <c r="L62" s="113"/>
      <c r="M62" s="113"/>
      <c r="N62" s="113"/>
      <c r="O62" s="113"/>
      <c r="P62" s="113"/>
      <c r="Q62" s="113"/>
      <c r="R62" s="113"/>
      <c r="S62" s="113"/>
      <c r="T62" s="113"/>
      <c r="U62" s="113"/>
      <c r="V62" s="113"/>
      <c r="W62" s="113"/>
      <c r="X62" s="113"/>
    </row>
    <row r="63" spans="1:24" s="35" customFormat="1" ht="14.1" customHeight="1" x14ac:dyDescent="0.2">
      <c r="A63" s="38"/>
      <c r="B63" s="113" t="s">
        <v>77</v>
      </c>
      <c r="C63" s="113"/>
      <c r="D63" s="113"/>
      <c r="E63" s="113"/>
      <c r="F63" s="113"/>
      <c r="G63" s="113"/>
      <c r="H63" s="113"/>
      <c r="I63" s="113"/>
      <c r="J63" s="113"/>
      <c r="K63" s="113"/>
      <c r="L63" s="113"/>
      <c r="M63" s="113"/>
      <c r="N63" s="113"/>
      <c r="O63" s="113"/>
      <c r="P63" s="113"/>
      <c r="Q63" s="113"/>
      <c r="R63" s="113"/>
      <c r="S63" s="113"/>
      <c r="T63" s="113"/>
      <c r="U63" s="113"/>
      <c r="V63" s="113"/>
      <c r="W63" s="113"/>
      <c r="X63" s="113"/>
    </row>
    <row r="65" spans="1:24" ht="15" customHeight="1" x14ac:dyDescent="0.2">
      <c r="A65" s="38"/>
      <c r="B65" s="58"/>
      <c r="C65" s="59" t="str">
        <f>IF(ISTEXT(C7),LEFT(C7,3),TEXT(C7,"#,##0"))</f>
        <v>37,543</v>
      </c>
      <c r="D65" s="59" t="str">
        <f>IF(ISTEXT(D7),LEFT(D7,3),TEXT(D7,"#,##0"))</f>
        <v>705</v>
      </c>
      <c r="E65" s="5"/>
      <c r="F65" s="5"/>
      <c r="G65" s="5"/>
      <c r="H65" s="5"/>
      <c r="I65" s="5"/>
      <c r="J65" s="5"/>
      <c r="K65" s="5"/>
      <c r="L65" s="5"/>
      <c r="M65" s="5"/>
      <c r="N65" s="5"/>
      <c r="O65" s="5"/>
      <c r="P65" s="5"/>
      <c r="Q65" s="5"/>
      <c r="R65" s="60"/>
      <c r="S65" s="61"/>
      <c r="T65" s="5"/>
      <c r="U65" s="5"/>
      <c r="V65" s="5"/>
      <c r="W65" s="61"/>
      <c r="X65" s="37"/>
    </row>
    <row r="66" spans="1:24" s="37" customFormat="1" ht="15" customHeight="1" x14ac:dyDescent="0.2">
      <c r="B66" s="6"/>
      <c r="C66" s="6"/>
      <c r="D66" s="6"/>
      <c r="E66" s="6"/>
      <c r="F66" s="6"/>
      <c r="G66" s="6"/>
      <c r="H66" s="6"/>
      <c r="I66" s="6"/>
      <c r="J66" s="6"/>
      <c r="K66" s="6"/>
      <c r="L66" s="6"/>
      <c r="M66" s="6"/>
      <c r="N66" s="6"/>
      <c r="O66" s="6"/>
      <c r="P66" s="6"/>
      <c r="Q66" s="6"/>
      <c r="R66" s="5"/>
      <c r="T66" s="6"/>
      <c r="U66" s="6"/>
      <c r="V66" s="6"/>
      <c r="W66" s="38"/>
      <c r="X66" s="38"/>
    </row>
    <row r="69" spans="1:24" ht="15" customHeight="1" x14ac:dyDescent="0.2">
      <c r="A69" s="38"/>
      <c r="C69" s="89" t="str">
        <f>IF(ISTEXT(C7),LEFT(C7,3),TEXT(C7,"#,##0"))</f>
        <v>37,543</v>
      </c>
      <c r="D69" s="89" t="str">
        <f>IF(ISTEXT(D7),LEFT(D7,3),TEXT(D7,"#,##0"))</f>
        <v>705</v>
      </c>
    </row>
  </sheetData>
  <mergeCells count="16">
    <mergeCell ref="B63:X63"/>
    <mergeCell ref="B4:B5"/>
    <mergeCell ref="C4:C5"/>
    <mergeCell ref="D4:Q4"/>
    <mergeCell ref="T4:T5"/>
    <mergeCell ref="D5:E5"/>
    <mergeCell ref="P5:Q5"/>
    <mergeCell ref="U4:V5"/>
    <mergeCell ref="R4:S5"/>
    <mergeCell ref="B2:X2"/>
    <mergeCell ref="B62:X62"/>
    <mergeCell ref="F5:G5"/>
    <mergeCell ref="H5:I5"/>
    <mergeCell ref="J5:K5"/>
    <mergeCell ref="L5:M5"/>
    <mergeCell ref="N5:O5"/>
  </mergeCells>
  <printOptions horizontalCentered="1"/>
  <pageMargins left="0.25" right="0.25" top="0.75" bottom="0.75" header="0.3" footer="0.3"/>
  <pageSetup scale="47"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zoomScale="80" zoomScaleNormal="80" workbookViewId="0"/>
  </sheetViews>
  <sheetFormatPr defaultColWidth="10.140625" defaultRowHeight="14.25" x14ac:dyDescent="0.2"/>
  <cols>
    <col min="1" max="1" width="3.570312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22" width="1.5703125" style="6" bestFit="1" customWidth="1"/>
    <col min="23" max="23" width="1.85546875" style="38" customWidth="1"/>
    <col min="24" max="16384" width="10.140625" style="38"/>
  </cols>
  <sheetData>
    <row r="1" spans="1:24" s="6" customFormat="1" ht="15" customHeight="1" x14ac:dyDescent="0.2">
      <c r="A1" s="1"/>
      <c r="B1" s="2"/>
      <c r="C1" s="3"/>
      <c r="D1" s="3"/>
      <c r="E1" s="3"/>
      <c r="F1" s="3"/>
      <c r="G1" s="3"/>
      <c r="H1" s="3"/>
      <c r="I1" s="3"/>
      <c r="J1" s="3"/>
      <c r="K1" s="3"/>
      <c r="L1" s="3"/>
      <c r="M1" s="3"/>
      <c r="N1" s="3"/>
      <c r="O1" s="3"/>
      <c r="P1" s="3"/>
      <c r="Q1" s="3"/>
      <c r="R1" s="4"/>
      <c r="S1" s="5"/>
      <c r="T1" s="3"/>
      <c r="U1" s="3"/>
      <c r="V1" s="3"/>
    </row>
    <row r="2" spans="1:24" s="8" customFormat="1" ht="15" customHeight="1" x14ac:dyDescent="0.25">
      <c r="A2" s="7"/>
      <c r="B2" s="92" t="str">
        <f>CONCATENATE("Number and percentage of public school male students without disabilities receiving ",LOWER(A7), " by race/ethnicity and English proficiency, by state: School Year 2015-16")</f>
        <v>Number and percentage of public school male students without disabilities receiving school-related arrests by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c r="X2" s="92"/>
    </row>
    <row r="3" spans="1:24" s="6" customFormat="1" ht="15" customHeight="1" thickBot="1" x14ac:dyDescent="0.3">
      <c r="A3" s="1"/>
      <c r="B3" s="9"/>
      <c r="C3" s="10"/>
      <c r="D3" s="10"/>
      <c r="E3" s="10"/>
      <c r="F3" s="10"/>
      <c r="G3" s="10"/>
      <c r="H3" s="10"/>
      <c r="I3" s="10"/>
      <c r="J3" s="10"/>
      <c r="K3" s="10"/>
      <c r="L3" s="10"/>
      <c r="M3" s="10"/>
      <c r="N3" s="10"/>
      <c r="O3" s="10"/>
      <c r="P3" s="10"/>
      <c r="Q3" s="10"/>
      <c r="R3" s="10"/>
      <c r="S3" s="5"/>
      <c r="T3" s="10"/>
      <c r="U3" s="10"/>
      <c r="V3" s="10"/>
    </row>
    <row r="4" spans="1:24" s="12" customFormat="1" ht="24.95" customHeight="1" x14ac:dyDescent="0.2">
      <c r="A4" s="11"/>
      <c r="B4" s="93" t="s">
        <v>0</v>
      </c>
      <c r="C4" s="95" t="s">
        <v>88</v>
      </c>
      <c r="D4" s="101" t="s">
        <v>87</v>
      </c>
      <c r="E4" s="102"/>
      <c r="F4" s="102"/>
      <c r="G4" s="102"/>
      <c r="H4" s="102"/>
      <c r="I4" s="102"/>
      <c r="J4" s="102"/>
      <c r="K4" s="102"/>
      <c r="L4" s="102"/>
      <c r="M4" s="102"/>
      <c r="N4" s="102"/>
      <c r="O4" s="102"/>
      <c r="P4" s="102"/>
      <c r="Q4" s="103"/>
      <c r="R4" s="97" t="s">
        <v>86</v>
      </c>
      <c r="S4" s="98"/>
      <c r="T4" s="104" t="s">
        <v>5</v>
      </c>
      <c r="U4" s="111" t="s">
        <v>6</v>
      </c>
      <c r="V4" s="112"/>
    </row>
    <row r="5" spans="1:24"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105"/>
      <c r="U5" s="90"/>
      <c r="V5" s="91"/>
    </row>
    <row r="6" spans="1:24"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c r="V6" s="84"/>
    </row>
    <row r="7" spans="1:24" s="24" customFormat="1" ht="15" customHeight="1" x14ac:dyDescent="0.2">
      <c r="A7" s="22" t="s">
        <v>17</v>
      </c>
      <c r="B7" s="76" t="s">
        <v>18</v>
      </c>
      <c r="C7" s="77">
        <v>24928</v>
      </c>
      <c r="D7" s="63">
        <v>419</v>
      </c>
      <c r="E7" s="64">
        <v>1.681</v>
      </c>
      <c r="F7" s="65">
        <v>303</v>
      </c>
      <c r="G7" s="64">
        <v>1.2155</v>
      </c>
      <c r="H7" s="65">
        <v>6531</v>
      </c>
      <c r="I7" s="64">
        <v>26.1995</v>
      </c>
      <c r="J7" s="65">
        <v>8136</v>
      </c>
      <c r="K7" s="64">
        <v>32.637999999999998</v>
      </c>
      <c r="L7" s="65">
        <v>8576</v>
      </c>
      <c r="M7" s="64">
        <v>34.403100000000002</v>
      </c>
      <c r="N7" s="66">
        <v>181</v>
      </c>
      <c r="O7" s="64">
        <v>0.72609999999999997</v>
      </c>
      <c r="P7" s="67">
        <v>782</v>
      </c>
      <c r="Q7" s="68">
        <v>3.1370300000000002</v>
      </c>
      <c r="R7" s="69">
        <v>1744</v>
      </c>
      <c r="S7" s="68">
        <v>6.9960000000000004</v>
      </c>
      <c r="T7" s="74">
        <v>96360</v>
      </c>
      <c r="U7" s="81">
        <v>98.070999999999998</v>
      </c>
      <c r="V7" s="81"/>
    </row>
    <row r="8" spans="1:24" s="24" customFormat="1" ht="15" customHeight="1" x14ac:dyDescent="0.2">
      <c r="A8" s="22" t="s">
        <v>19</v>
      </c>
      <c r="B8" s="62" t="s">
        <v>20</v>
      </c>
      <c r="C8" s="39">
        <v>420</v>
      </c>
      <c r="D8" s="40">
        <v>10</v>
      </c>
      <c r="E8" s="42">
        <v>2.3809999999999998</v>
      </c>
      <c r="F8" s="44">
        <v>5</v>
      </c>
      <c r="G8" s="42">
        <v>1.1904999999999999</v>
      </c>
      <c r="H8" s="43">
        <v>25</v>
      </c>
      <c r="I8" s="42">
        <v>5.9523999999999999</v>
      </c>
      <c r="J8" s="44">
        <v>245</v>
      </c>
      <c r="K8" s="42">
        <v>58.333300000000001</v>
      </c>
      <c r="L8" s="44">
        <v>132</v>
      </c>
      <c r="M8" s="42">
        <v>31.428599999999999</v>
      </c>
      <c r="N8" s="44">
        <v>0</v>
      </c>
      <c r="O8" s="42">
        <v>0</v>
      </c>
      <c r="P8" s="48">
        <v>3</v>
      </c>
      <c r="Q8" s="41">
        <v>0.71428999999999998</v>
      </c>
      <c r="R8" s="40">
        <v>9</v>
      </c>
      <c r="S8" s="41">
        <v>2.1429999999999998</v>
      </c>
      <c r="T8" s="25">
        <v>1400</v>
      </c>
      <c r="U8" s="46">
        <v>100</v>
      </c>
      <c r="V8" s="46"/>
    </row>
    <row r="9" spans="1:24" s="24" customFormat="1" ht="15" customHeight="1" x14ac:dyDescent="0.2">
      <c r="A9" s="22" t="s">
        <v>19</v>
      </c>
      <c r="B9" s="78" t="s">
        <v>21</v>
      </c>
      <c r="C9" s="77">
        <v>1</v>
      </c>
      <c r="D9" s="63">
        <v>1</v>
      </c>
      <c r="E9" s="64">
        <v>100</v>
      </c>
      <c r="F9" s="65">
        <v>0</v>
      </c>
      <c r="G9" s="64">
        <v>0</v>
      </c>
      <c r="H9" s="65">
        <v>0</v>
      </c>
      <c r="I9" s="64">
        <v>0</v>
      </c>
      <c r="J9" s="66">
        <v>0</v>
      </c>
      <c r="K9" s="64">
        <v>0</v>
      </c>
      <c r="L9" s="66">
        <v>0</v>
      </c>
      <c r="M9" s="64">
        <v>0</v>
      </c>
      <c r="N9" s="65">
        <v>0</v>
      </c>
      <c r="O9" s="64">
        <v>0</v>
      </c>
      <c r="P9" s="70">
        <v>0</v>
      </c>
      <c r="Q9" s="68">
        <v>0</v>
      </c>
      <c r="R9" s="71">
        <v>1</v>
      </c>
      <c r="S9" s="68">
        <v>100</v>
      </c>
      <c r="T9" s="74">
        <v>503</v>
      </c>
      <c r="U9" s="81">
        <v>100</v>
      </c>
      <c r="V9" s="81"/>
    </row>
    <row r="10" spans="1:24" s="24" customFormat="1" ht="15" customHeight="1" x14ac:dyDescent="0.2">
      <c r="A10" s="22" t="s">
        <v>19</v>
      </c>
      <c r="B10" s="62" t="s">
        <v>22</v>
      </c>
      <c r="C10" s="39">
        <v>717</v>
      </c>
      <c r="D10" s="47">
        <v>76</v>
      </c>
      <c r="E10" s="42">
        <v>10.6</v>
      </c>
      <c r="F10" s="44">
        <v>4</v>
      </c>
      <c r="G10" s="42">
        <v>0.55789999999999995</v>
      </c>
      <c r="H10" s="43">
        <v>404</v>
      </c>
      <c r="I10" s="42">
        <v>56.3459</v>
      </c>
      <c r="J10" s="44">
        <v>53</v>
      </c>
      <c r="K10" s="42">
        <v>7.3918999999999997</v>
      </c>
      <c r="L10" s="43">
        <v>169</v>
      </c>
      <c r="M10" s="42">
        <v>23.570399999999999</v>
      </c>
      <c r="N10" s="43">
        <v>1</v>
      </c>
      <c r="O10" s="42">
        <v>0.13950000000000001</v>
      </c>
      <c r="P10" s="45">
        <v>10</v>
      </c>
      <c r="Q10" s="41">
        <v>1.3947000000000001</v>
      </c>
      <c r="R10" s="47">
        <v>26</v>
      </c>
      <c r="S10" s="41">
        <v>3.6259999999999999</v>
      </c>
      <c r="T10" s="25">
        <v>1977</v>
      </c>
      <c r="U10" s="46">
        <v>100</v>
      </c>
      <c r="V10" s="46"/>
    </row>
    <row r="11" spans="1:24" s="24" customFormat="1" ht="15" customHeight="1" x14ac:dyDescent="0.2">
      <c r="A11" s="22" t="s">
        <v>19</v>
      </c>
      <c r="B11" s="78" t="s">
        <v>23</v>
      </c>
      <c r="C11" s="77">
        <v>369</v>
      </c>
      <c r="D11" s="63">
        <v>1</v>
      </c>
      <c r="E11" s="64">
        <v>0.27100000000000002</v>
      </c>
      <c r="F11" s="66">
        <v>2</v>
      </c>
      <c r="G11" s="64">
        <v>0.54200000000000004</v>
      </c>
      <c r="H11" s="65">
        <v>73</v>
      </c>
      <c r="I11" s="64">
        <v>19.783200000000001</v>
      </c>
      <c r="J11" s="65">
        <v>117</v>
      </c>
      <c r="K11" s="64">
        <v>31.7073</v>
      </c>
      <c r="L11" s="65">
        <v>158</v>
      </c>
      <c r="M11" s="64">
        <v>42.818399999999997</v>
      </c>
      <c r="N11" s="65">
        <v>8</v>
      </c>
      <c r="O11" s="64">
        <v>2.1680000000000001</v>
      </c>
      <c r="P11" s="70">
        <v>10</v>
      </c>
      <c r="Q11" s="68">
        <v>2.7100300000000002</v>
      </c>
      <c r="R11" s="71">
        <v>54</v>
      </c>
      <c r="S11" s="68">
        <v>14.634</v>
      </c>
      <c r="T11" s="74">
        <v>1092</v>
      </c>
      <c r="U11" s="81">
        <v>100</v>
      </c>
      <c r="V11" s="81"/>
    </row>
    <row r="12" spans="1:24" s="24" customFormat="1" ht="15" customHeight="1" x14ac:dyDescent="0.2">
      <c r="A12" s="22" t="s">
        <v>19</v>
      </c>
      <c r="B12" s="62" t="s">
        <v>24</v>
      </c>
      <c r="C12" s="39">
        <v>1386</v>
      </c>
      <c r="D12" s="40">
        <v>14</v>
      </c>
      <c r="E12" s="42">
        <v>1.01</v>
      </c>
      <c r="F12" s="43">
        <v>65</v>
      </c>
      <c r="G12" s="42">
        <v>4.6898</v>
      </c>
      <c r="H12" s="44">
        <v>829</v>
      </c>
      <c r="I12" s="42">
        <v>59.812399999999997</v>
      </c>
      <c r="J12" s="44">
        <v>216</v>
      </c>
      <c r="K12" s="42">
        <v>15.5844</v>
      </c>
      <c r="L12" s="44">
        <v>213</v>
      </c>
      <c r="M12" s="42">
        <v>15.368</v>
      </c>
      <c r="N12" s="43">
        <v>9</v>
      </c>
      <c r="O12" s="42">
        <v>0.64939999999999998</v>
      </c>
      <c r="P12" s="48">
        <v>40</v>
      </c>
      <c r="Q12" s="41">
        <v>2.8860000000000001</v>
      </c>
      <c r="R12" s="47">
        <v>237</v>
      </c>
      <c r="S12" s="41">
        <v>17.100000000000001</v>
      </c>
      <c r="T12" s="25">
        <v>10138</v>
      </c>
      <c r="U12" s="46">
        <v>100</v>
      </c>
      <c r="V12" s="46"/>
    </row>
    <row r="13" spans="1:24" s="24" customFormat="1" ht="15" customHeight="1" x14ac:dyDescent="0.2">
      <c r="A13" s="22" t="s">
        <v>19</v>
      </c>
      <c r="B13" s="78" t="s">
        <v>25</v>
      </c>
      <c r="C13" s="77">
        <v>158</v>
      </c>
      <c r="D13" s="63">
        <v>0</v>
      </c>
      <c r="E13" s="64">
        <v>0</v>
      </c>
      <c r="F13" s="66">
        <v>1</v>
      </c>
      <c r="G13" s="64">
        <v>0.63290000000000002</v>
      </c>
      <c r="H13" s="65">
        <v>66</v>
      </c>
      <c r="I13" s="64">
        <v>41.772199999999998</v>
      </c>
      <c r="J13" s="66">
        <v>19</v>
      </c>
      <c r="K13" s="64">
        <v>12.0253</v>
      </c>
      <c r="L13" s="65">
        <v>64</v>
      </c>
      <c r="M13" s="64">
        <v>40.506300000000003</v>
      </c>
      <c r="N13" s="65">
        <v>2</v>
      </c>
      <c r="O13" s="64">
        <v>1.2658</v>
      </c>
      <c r="P13" s="67">
        <v>6</v>
      </c>
      <c r="Q13" s="68">
        <v>3.7974700000000001</v>
      </c>
      <c r="R13" s="63">
        <v>28</v>
      </c>
      <c r="S13" s="68">
        <v>17.722000000000001</v>
      </c>
      <c r="T13" s="74">
        <v>1868</v>
      </c>
      <c r="U13" s="81">
        <v>91.381</v>
      </c>
      <c r="V13" s="81"/>
    </row>
    <row r="14" spans="1:24" s="24" customFormat="1" ht="15" customHeight="1" x14ac:dyDescent="0.2">
      <c r="A14" s="22" t="s">
        <v>19</v>
      </c>
      <c r="B14" s="62" t="s">
        <v>26</v>
      </c>
      <c r="C14" s="49">
        <v>598</v>
      </c>
      <c r="D14" s="40">
        <v>2</v>
      </c>
      <c r="E14" s="42">
        <v>0.33400000000000002</v>
      </c>
      <c r="F14" s="44">
        <v>8</v>
      </c>
      <c r="G14" s="42">
        <v>1.3378000000000001</v>
      </c>
      <c r="H14" s="43">
        <v>199</v>
      </c>
      <c r="I14" s="42">
        <v>33.2776</v>
      </c>
      <c r="J14" s="43">
        <v>162</v>
      </c>
      <c r="K14" s="42">
        <v>27.090299999999999</v>
      </c>
      <c r="L14" s="43">
        <v>210</v>
      </c>
      <c r="M14" s="42">
        <v>35.117100000000001</v>
      </c>
      <c r="N14" s="44">
        <v>0</v>
      </c>
      <c r="O14" s="42">
        <v>0</v>
      </c>
      <c r="P14" s="45">
        <v>17</v>
      </c>
      <c r="Q14" s="41">
        <v>2.8428100000000001</v>
      </c>
      <c r="R14" s="47">
        <v>39</v>
      </c>
      <c r="S14" s="41">
        <v>6.5220000000000002</v>
      </c>
      <c r="T14" s="25">
        <v>1238</v>
      </c>
      <c r="U14" s="46">
        <v>100</v>
      </c>
      <c r="V14" s="46"/>
    </row>
    <row r="15" spans="1:24" s="24" customFormat="1" ht="15" customHeight="1" x14ac:dyDescent="0.2">
      <c r="A15" s="22" t="s">
        <v>19</v>
      </c>
      <c r="B15" s="78" t="s">
        <v>27</v>
      </c>
      <c r="C15" s="79">
        <v>159</v>
      </c>
      <c r="D15" s="63">
        <v>0</v>
      </c>
      <c r="E15" s="64">
        <v>0</v>
      </c>
      <c r="F15" s="65">
        <v>2</v>
      </c>
      <c r="G15" s="64">
        <v>1.2579</v>
      </c>
      <c r="H15" s="65">
        <v>20</v>
      </c>
      <c r="I15" s="64">
        <v>12.5786</v>
      </c>
      <c r="J15" s="66">
        <v>77</v>
      </c>
      <c r="K15" s="64">
        <v>48.427700000000002</v>
      </c>
      <c r="L15" s="65">
        <v>55</v>
      </c>
      <c r="M15" s="64">
        <v>34.591200000000001</v>
      </c>
      <c r="N15" s="66">
        <v>0</v>
      </c>
      <c r="O15" s="64">
        <v>0</v>
      </c>
      <c r="P15" s="67">
        <v>5</v>
      </c>
      <c r="Q15" s="68">
        <v>3.1446499999999999</v>
      </c>
      <c r="R15" s="71">
        <v>0</v>
      </c>
      <c r="S15" s="68">
        <v>0</v>
      </c>
      <c r="T15" s="74">
        <v>235</v>
      </c>
      <c r="U15" s="81">
        <v>100</v>
      </c>
      <c r="V15" s="81"/>
    </row>
    <row r="16" spans="1:24" s="24" customFormat="1" ht="15" customHeight="1" x14ac:dyDescent="0.2">
      <c r="A16" s="22" t="s">
        <v>19</v>
      </c>
      <c r="B16" s="62" t="s">
        <v>28</v>
      </c>
      <c r="C16" s="49">
        <v>48</v>
      </c>
      <c r="D16" s="47">
        <v>0</v>
      </c>
      <c r="E16" s="42">
        <v>0</v>
      </c>
      <c r="F16" s="43">
        <v>0</v>
      </c>
      <c r="G16" s="42">
        <v>0</v>
      </c>
      <c r="H16" s="44">
        <v>8</v>
      </c>
      <c r="I16" s="42">
        <v>16.666699999999999</v>
      </c>
      <c r="J16" s="43">
        <v>40</v>
      </c>
      <c r="K16" s="42">
        <v>83.333299999999994</v>
      </c>
      <c r="L16" s="44">
        <v>0</v>
      </c>
      <c r="M16" s="42">
        <v>0</v>
      </c>
      <c r="N16" s="43">
        <v>0</v>
      </c>
      <c r="O16" s="42">
        <v>0</v>
      </c>
      <c r="P16" s="45">
        <v>0</v>
      </c>
      <c r="Q16" s="41">
        <v>0</v>
      </c>
      <c r="R16" s="40">
        <v>7</v>
      </c>
      <c r="S16" s="41">
        <v>14.583</v>
      </c>
      <c r="T16" s="25">
        <v>221</v>
      </c>
      <c r="U16" s="46">
        <v>100</v>
      </c>
      <c r="V16" s="46"/>
    </row>
    <row r="17" spans="1:22" s="24" customFormat="1" ht="15" customHeight="1" x14ac:dyDescent="0.2">
      <c r="A17" s="22" t="s">
        <v>19</v>
      </c>
      <c r="B17" s="78" t="s">
        <v>29</v>
      </c>
      <c r="C17" s="77">
        <v>640</v>
      </c>
      <c r="D17" s="63">
        <v>4</v>
      </c>
      <c r="E17" s="64">
        <v>0.625</v>
      </c>
      <c r="F17" s="66">
        <v>4</v>
      </c>
      <c r="G17" s="64">
        <v>0.625</v>
      </c>
      <c r="H17" s="65">
        <v>153</v>
      </c>
      <c r="I17" s="64">
        <v>23.906300000000002</v>
      </c>
      <c r="J17" s="66">
        <v>287</v>
      </c>
      <c r="K17" s="64">
        <v>44.843800000000002</v>
      </c>
      <c r="L17" s="66">
        <v>174</v>
      </c>
      <c r="M17" s="64">
        <v>27.1875</v>
      </c>
      <c r="N17" s="66">
        <v>1</v>
      </c>
      <c r="O17" s="64">
        <v>0.15629999999999999</v>
      </c>
      <c r="P17" s="70">
        <v>17</v>
      </c>
      <c r="Q17" s="68">
        <v>2.65625</v>
      </c>
      <c r="R17" s="63">
        <v>36</v>
      </c>
      <c r="S17" s="68">
        <v>5.625</v>
      </c>
      <c r="T17" s="74">
        <v>3952</v>
      </c>
      <c r="U17" s="81">
        <v>100</v>
      </c>
      <c r="V17" s="81"/>
    </row>
    <row r="18" spans="1:22" s="24" customFormat="1" ht="15" customHeight="1" x14ac:dyDescent="0.2">
      <c r="A18" s="22" t="s">
        <v>19</v>
      </c>
      <c r="B18" s="62" t="s">
        <v>30</v>
      </c>
      <c r="C18" s="39">
        <v>1766</v>
      </c>
      <c r="D18" s="47">
        <v>7</v>
      </c>
      <c r="E18" s="42">
        <v>0.39600000000000002</v>
      </c>
      <c r="F18" s="44">
        <v>17</v>
      </c>
      <c r="G18" s="42">
        <v>0.96260000000000001</v>
      </c>
      <c r="H18" s="44">
        <v>188</v>
      </c>
      <c r="I18" s="42">
        <v>10.6455</v>
      </c>
      <c r="J18" s="44">
        <v>1064</v>
      </c>
      <c r="K18" s="42">
        <v>60.249200000000002</v>
      </c>
      <c r="L18" s="44">
        <v>429</v>
      </c>
      <c r="M18" s="42">
        <v>24.292200000000001</v>
      </c>
      <c r="N18" s="44">
        <v>2</v>
      </c>
      <c r="O18" s="42">
        <v>0.1133</v>
      </c>
      <c r="P18" s="45">
        <v>59</v>
      </c>
      <c r="Q18" s="41">
        <v>3.3408799999999998</v>
      </c>
      <c r="R18" s="47">
        <v>47</v>
      </c>
      <c r="S18" s="41">
        <v>2.661</v>
      </c>
      <c r="T18" s="25">
        <v>2407</v>
      </c>
      <c r="U18" s="46">
        <v>100</v>
      </c>
      <c r="V18" s="46"/>
    </row>
    <row r="19" spans="1:22" s="24" customFormat="1" ht="15" customHeight="1" x14ac:dyDescent="0.2">
      <c r="A19" s="22" t="s">
        <v>19</v>
      </c>
      <c r="B19" s="78" t="s">
        <v>31</v>
      </c>
      <c r="C19" s="77">
        <v>254</v>
      </c>
      <c r="D19" s="63">
        <v>2</v>
      </c>
      <c r="E19" s="64">
        <v>0.78700000000000003</v>
      </c>
      <c r="F19" s="65">
        <v>64</v>
      </c>
      <c r="G19" s="64">
        <v>25.196899999999999</v>
      </c>
      <c r="H19" s="65">
        <v>14</v>
      </c>
      <c r="I19" s="64">
        <v>5.5118</v>
      </c>
      <c r="J19" s="65">
        <v>4</v>
      </c>
      <c r="K19" s="64">
        <v>1.5748</v>
      </c>
      <c r="L19" s="65">
        <v>27</v>
      </c>
      <c r="M19" s="64">
        <v>10.629899999999999</v>
      </c>
      <c r="N19" s="65">
        <v>123</v>
      </c>
      <c r="O19" s="64">
        <v>48.425199999999997</v>
      </c>
      <c r="P19" s="67">
        <v>20</v>
      </c>
      <c r="Q19" s="68">
        <v>7.8740199999999998</v>
      </c>
      <c r="R19" s="63">
        <v>58</v>
      </c>
      <c r="S19" s="68">
        <v>22.835000000000001</v>
      </c>
      <c r="T19" s="74">
        <v>290</v>
      </c>
      <c r="U19" s="81">
        <v>100</v>
      </c>
      <c r="V19" s="81"/>
    </row>
    <row r="20" spans="1:22" s="24" customFormat="1" ht="15" customHeight="1" x14ac:dyDescent="0.2">
      <c r="A20" s="22" t="s">
        <v>19</v>
      </c>
      <c r="B20" s="62" t="s">
        <v>32</v>
      </c>
      <c r="C20" s="49">
        <v>63</v>
      </c>
      <c r="D20" s="47">
        <v>3</v>
      </c>
      <c r="E20" s="42">
        <v>4.7619999999999996</v>
      </c>
      <c r="F20" s="43">
        <v>0</v>
      </c>
      <c r="G20" s="42">
        <v>0</v>
      </c>
      <c r="H20" s="44">
        <v>11</v>
      </c>
      <c r="I20" s="42">
        <v>17.4603</v>
      </c>
      <c r="J20" s="43">
        <v>0</v>
      </c>
      <c r="K20" s="42">
        <v>0</v>
      </c>
      <c r="L20" s="43">
        <v>46</v>
      </c>
      <c r="M20" s="42">
        <v>73.015900000000002</v>
      </c>
      <c r="N20" s="43">
        <v>0</v>
      </c>
      <c r="O20" s="42">
        <v>0</v>
      </c>
      <c r="P20" s="45">
        <v>3</v>
      </c>
      <c r="Q20" s="41">
        <v>4.7618999999999998</v>
      </c>
      <c r="R20" s="47">
        <v>0</v>
      </c>
      <c r="S20" s="41">
        <v>0</v>
      </c>
      <c r="T20" s="25">
        <v>720</v>
      </c>
      <c r="U20" s="46">
        <v>100</v>
      </c>
      <c r="V20" s="46"/>
    </row>
    <row r="21" spans="1:22" s="24" customFormat="1" ht="15" customHeight="1" x14ac:dyDescent="0.2">
      <c r="A21" s="22" t="s">
        <v>19</v>
      </c>
      <c r="B21" s="78" t="s">
        <v>33</v>
      </c>
      <c r="C21" s="77">
        <v>1325</v>
      </c>
      <c r="D21" s="71">
        <v>7</v>
      </c>
      <c r="E21" s="64">
        <v>0.52800000000000002</v>
      </c>
      <c r="F21" s="65">
        <v>22</v>
      </c>
      <c r="G21" s="64">
        <v>1.6604000000000001</v>
      </c>
      <c r="H21" s="66">
        <v>373</v>
      </c>
      <c r="I21" s="64">
        <v>28.1509</v>
      </c>
      <c r="J21" s="65">
        <v>481</v>
      </c>
      <c r="K21" s="64">
        <v>36.301900000000003</v>
      </c>
      <c r="L21" s="65">
        <v>402</v>
      </c>
      <c r="M21" s="64">
        <v>30.339600000000001</v>
      </c>
      <c r="N21" s="65">
        <v>2</v>
      </c>
      <c r="O21" s="64">
        <v>0.15090000000000001</v>
      </c>
      <c r="P21" s="70">
        <v>38</v>
      </c>
      <c r="Q21" s="68">
        <v>2.8679199999999998</v>
      </c>
      <c r="R21" s="63">
        <v>88</v>
      </c>
      <c r="S21" s="68">
        <v>6.6420000000000003</v>
      </c>
      <c r="T21" s="74">
        <v>4081</v>
      </c>
      <c r="U21" s="81">
        <v>99.73</v>
      </c>
      <c r="V21" s="81"/>
    </row>
    <row r="22" spans="1:22" s="24" customFormat="1" ht="15" customHeight="1" x14ac:dyDescent="0.2">
      <c r="A22" s="22" t="s">
        <v>19</v>
      </c>
      <c r="B22" s="62" t="s">
        <v>34</v>
      </c>
      <c r="C22" s="39">
        <v>723</v>
      </c>
      <c r="D22" s="40">
        <v>2</v>
      </c>
      <c r="E22" s="42">
        <v>0.27700000000000002</v>
      </c>
      <c r="F22" s="43">
        <v>3</v>
      </c>
      <c r="G22" s="42">
        <v>0.41489999999999999</v>
      </c>
      <c r="H22" s="43">
        <v>58</v>
      </c>
      <c r="I22" s="42">
        <v>8.0221</v>
      </c>
      <c r="J22" s="44">
        <v>191</v>
      </c>
      <c r="K22" s="42">
        <v>26.4177</v>
      </c>
      <c r="L22" s="44">
        <v>409</v>
      </c>
      <c r="M22" s="42">
        <v>56.569800000000001</v>
      </c>
      <c r="N22" s="44">
        <v>0</v>
      </c>
      <c r="O22" s="42">
        <v>0</v>
      </c>
      <c r="P22" s="48">
        <v>60</v>
      </c>
      <c r="Q22" s="41">
        <v>8.2987599999999997</v>
      </c>
      <c r="R22" s="47">
        <v>22</v>
      </c>
      <c r="S22" s="41">
        <v>3.0430000000000001</v>
      </c>
      <c r="T22" s="25">
        <v>1879</v>
      </c>
      <c r="U22" s="46">
        <v>100</v>
      </c>
      <c r="V22" s="46"/>
    </row>
    <row r="23" spans="1:22" s="24" customFormat="1" ht="15" customHeight="1" x14ac:dyDescent="0.2">
      <c r="A23" s="22" t="s">
        <v>19</v>
      </c>
      <c r="B23" s="78" t="s">
        <v>35</v>
      </c>
      <c r="C23" s="77">
        <v>557</v>
      </c>
      <c r="D23" s="63">
        <v>1</v>
      </c>
      <c r="E23" s="64">
        <v>0.18</v>
      </c>
      <c r="F23" s="65">
        <v>5</v>
      </c>
      <c r="G23" s="64">
        <v>0.89770000000000005</v>
      </c>
      <c r="H23" s="65">
        <v>50</v>
      </c>
      <c r="I23" s="64">
        <v>8.9766999999999992</v>
      </c>
      <c r="J23" s="65">
        <v>129</v>
      </c>
      <c r="K23" s="64">
        <v>23.159800000000001</v>
      </c>
      <c r="L23" s="65">
        <v>339</v>
      </c>
      <c r="M23" s="64">
        <v>60.861800000000002</v>
      </c>
      <c r="N23" s="65">
        <v>3</v>
      </c>
      <c r="O23" s="64">
        <v>0.53859999999999997</v>
      </c>
      <c r="P23" s="70">
        <v>30</v>
      </c>
      <c r="Q23" s="68">
        <v>5.3860000000000001</v>
      </c>
      <c r="R23" s="71">
        <v>33</v>
      </c>
      <c r="S23" s="68">
        <v>5.9249999999999998</v>
      </c>
      <c r="T23" s="74">
        <v>1365</v>
      </c>
      <c r="U23" s="81">
        <v>100</v>
      </c>
      <c r="V23" s="81"/>
    </row>
    <row r="24" spans="1:22" s="24" customFormat="1" ht="15" customHeight="1" x14ac:dyDescent="0.2">
      <c r="A24" s="22" t="s">
        <v>19</v>
      </c>
      <c r="B24" s="62" t="s">
        <v>36</v>
      </c>
      <c r="C24" s="39">
        <v>173</v>
      </c>
      <c r="D24" s="47">
        <v>1</v>
      </c>
      <c r="E24" s="42">
        <v>0.57799999999999996</v>
      </c>
      <c r="F24" s="44">
        <v>0</v>
      </c>
      <c r="G24" s="42">
        <v>0</v>
      </c>
      <c r="H24" s="43">
        <v>26</v>
      </c>
      <c r="I24" s="42">
        <v>15.0289</v>
      </c>
      <c r="J24" s="44">
        <v>29</v>
      </c>
      <c r="K24" s="42">
        <v>16.763000000000002</v>
      </c>
      <c r="L24" s="44">
        <v>105</v>
      </c>
      <c r="M24" s="42">
        <v>60.693600000000004</v>
      </c>
      <c r="N24" s="44">
        <v>0</v>
      </c>
      <c r="O24" s="42">
        <v>0</v>
      </c>
      <c r="P24" s="48">
        <v>12</v>
      </c>
      <c r="Q24" s="41">
        <v>6.93642</v>
      </c>
      <c r="R24" s="47">
        <v>11</v>
      </c>
      <c r="S24" s="41">
        <v>6.3579999999999997</v>
      </c>
      <c r="T24" s="25">
        <v>1356</v>
      </c>
      <c r="U24" s="46">
        <v>99.778999999999996</v>
      </c>
      <c r="V24" s="46"/>
    </row>
    <row r="25" spans="1:22" s="24" customFormat="1" ht="15" customHeight="1" x14ac:dyDescent="0.2">
      <c r="A25" s="22" t="s">
        <v>19</v>
      </c>
      <c r="B25" s="78" t="s">
        <v>37</v>
      </c>
      <c r="C25" s="79">
        <v>167</v>
      </c>
      <c r="D25" s="63">
        <v>1</v>
      </c>
      <c r="E25" s="64">
        <v>0.59899999999999998</v>
      </c>
      <c r="F25" s="65">
        <v>0</v>
      </c>
      <c r="G25" s="64">
        <v>0</v>
      </c>
      <c r="H25" s="65">
        <v>5</v>
      </c>
      <c r="I25" s="64">
        <v>2.9940000000000002</v>
      </c>
      <c r="J25" s="65">
        <v>65</v>
      </c>
      <c r="K25" s="64">
        <v>38.922199999999997</v>
      </c>
      <c r="L25" s="66">
        <v>93</v>
      </c>
      <c r="M25" s="64">
        <v>55.688600000000001</v>
      </c>
      <c r="N25" s="65">
        <v>0</v>
      </c>
      <c r="O25" s="64">
        <v>0</v>
      </c>
      <c r="P25" s="70">
        <v>3</v>
      </c>
      <c r="Q25" s="68">
        <v>1.7964100000000001</v>
      </c>
      <c r="R25" s="63">
        <v>5</v>
      </c>
      <c r="S25" s="68">
        <v>2.9940000000000002</v>
      </c>
      <c r="T25" s="74">
        <v>1407</v>
      </c>
      <c r="U25" s="81">
        <v>100</v>
      </c>
      <c r="V25" s="81"/>
    </row>
    <row r="26" spans="1:22" s="24" customFormat="1" ht="15" customHeight="1" x14ac:dyDescent="0.2">
      <c r="A26" s="22" t="s">
        <v>19</v>
      </c>
      <c r="B26" s="62" t="s">
        <v>38</v>
      </c>
      <c r="C26" s="39">
        <v>463</v>
      </c>
      <c r="D26" s="40">
        <v>2</v>
      </c>
      <c r="E26" s="42">
        <v>0.432</v>
      </c>
      <c r="F26" s="43">
        <v>2</v>
      </c>
      <c r="G26" s="42">
        <v>0.432</v>
      </c>
      <c r="H26" s="43">
        <v>18</v>
      </c>
      <c r="I26" s="42">
        <v>3.8877000000000002</v>
      </c>
      <c r="J26" s="44">
        <v>335</v>
      </c>
      <c r="K26" s="42">
        <v>72.354200000000006</v>
      </c>
      <c r="L26" s="44">
        <v>100</v>
      </c>
      <c r="M26" s="42">
        <v>21.598299999999998</v>
      </c>
      <c r="N26" s="43">
        <v>0</v>
      </c>
      <c r="O26" s="42">
        <v>0</v>
      </c>
      <c r="P26" s="48">
        <v>6</v>
      </c>
      <c r="Q26" s="41">
        <v>1.2959000000000001</v>
      </c>
      <c r="R26" s="40">
        <v>4</v>
      </c>
      <c r="S26" s="41">
        <v>0.86399999999999999</v>
      </c>
      <c r="T26" s="25">
        <v>1367</v>
      </c>
      <c r="U26" s="46">
        <v>100</v>
      </c>
      <c r="V26" s="46"/>
    </row>
    <row r="27" spans="1:22" s="24" customFormat="1" ht="15" customHeight="1" x14ac:dyDescent="0.2">
      <c r="A27" s="22" t="s">
        <v>19</v>
      </c>
      <c r="B27" s="78" t="s">
        <v>39</v>
      </c>
      <c r="C27" s="79">
        <v>26</v>
      </c>
      <c r="D27" s="71">
        <v>0</v>
      </c>
      <c r="E27" s="64">
        <v>0</v>
      </c>
      <c r="F27" s="65">
        <v>0</v>
      </c>
      <c r="G27" s="64">
        <v>0</v>
      </c>
      <c r="H27" s="65">
        <v>0</v>
      </c>
      <c r="I27" s="64">
        <v>0</v>
      </c>
      <c r="J27" s="65">
        <v>0</v>
      </c>
      <c r="K27" s="64">
        <v>0</v>
      </c>
      <c r="L27" s="66">
        <v>25</v>
      </c>
      <c r="M27" s="64">
        <v>96.153800000000004</v>
      </c>
      <c r="N27" s="65">
        <v>0</v>
      </c>
      <c r="O27" s="64">
        <v>0</v>
      </c>
      <c r="P27" s="70">
        <v>1</v>
      </c>
      <c r="Q27" s="68">
        <v>3.8461500000000002</v>
      </c>
      <c r="R27" s="71">
        <v>0</v>
      </c>
      <c r="S27" s="68">
        <v>0</v>
      </c>
      <c r="T27" s="74">
        <v>589</v>
      </c>
      <c r="U27" s="81">
        <v>100</v>
      </c>
      <c r="V27" s="81"/>
    </row>
    <row r="28" spans="1:22" s="24" customFormat="1" ht="15" customHeight="1" x14ac:dyDescent="0.2">
      <c r="A28" s="22" t="s">
        <v>19</v>
      </c>
      <c r="B28" s="62" t="s">
        <v>40</v>
      </c>
      <c r="C28" s="49">
        <v>781</v>
      </c>
      <c r="D28" s="47">
        <v>5</v>
      </c>
      <c r="E28" s="42">
        <v>0.64</v>
      </c>
      <c r="F28" s="44">
        <v>3</v>
      </c>
      <c r="G28" s="42">
        <v>0.3841</v>
      </c>
      <c r="H28" s="44">
        <v>73</v>
      </c>
      <c r="I28" s="42">
        <v>9.3469999999999995</v>
      </c>
      <c r="J28" s="44">
        <v>441</v>
      </c>
      <c r="K28" s="42">
        <v>56.466099999999997</v>
      </c>
      <c r="L28" s="43">
        <v>215</v>
      </c>
      <c r="M28" s="42">
        <v>27.5288</v>
      </c>
      <c r="N28" s="44">
        <v>1</v>
      </c>
      <c r="O28" s="42">
        <v>0.128</v>
      </c>
      <c r="P28" s="45">
        <v>43</v>
      </c>
      <c r="Q28" s="41">
        <v>5.5057600000000004</v>
      </c>
      <c r="R28" s="40">
        <v>17</v>
      </c>
      <c r="S28" s="41">
        <v>2.177</v>
      </c>
      <c r="T28" s="25">
        <v>1434</v>
      </c>
      <c r="U28" s="46">
        <v>100</v>
      </c>
      <c r="V28" s="46"/>
    </row>
    <row r="29" spans="1:22" s="24" customFormat="1" ht="15" customHeight="1" x14ac:dyDescent="0.2">
      <c r="A29" s="22" t="s">
        <v>19</v>
      </c>
      <c r="B29" s="78" t="s">
        <v>41</v>
      </c>
      <c r="C29" s="77">
        <v>106</v>
      </c>
      <c r="D29" s="63">
        <v>0</v>
      </c>
      <c r="E29" s="64">
        <v>0</v>
      </c>
      <c r="F29" s="65">
        <v>2</v>
      </c>
      <c r="G29" s="64">
        <v>1.8868</v>
      </c>
      <c r="H29" s="66">
        <v>49</v>
      </c>
      <c r="I29" s="64">
        <v>46.226399999999998</v>
      </c>
      <c r="J29" s="65">
        <v>17</v>
      </c>
      <c r="K29" s="64">
        <v>16.037700000000001</v>
      </c>
      <c r="L29" s="66">
        <v>34</v>
      </c>
      <c r="M29" s="64">
        <v>32.075499999999998</v>
      </c>
      <c r="N29" s="65">
        <v>0</v>
      </c>
      <c r="O29" s="64">
        <v>0</v>
      </c>
      <c r="P29" s="70">
        <v>4</v>
      </c>
      <c r="Q29" s="68">
        <v>3.7735799999999999</v>
      </c>
      <c r="R29" s="63">
        <v>12</v>
      </c>
      <c r="S29" s="68">
        <v>11.321</v>
      </c>
      <c r="T29" s="74">
        <v>1873</v>
      </c>
      <c r="U29" s="81">
        <v>100</v>
      </c>
      <c r="V29" s="81"/>
    </row>
    <row r="30" spans="1:22" s="24" customFormat="1" ht="15" customHeight="1" x14ac:dyDescent="0.2">
      <c r="A30" s="22" t="s">
        <v>19</v>
      </c>
      <c r="B30" s="62" t="s">
        <v>42</v>
      </c>
      <c r="C30" s="39">
        <v>233</v>
      </c>
      <c r="D30" s="47">
        <v>1</v>
      </c>
      <c r="E30" s="42">
        <v>0.42899999999999999</v>
      </c>
      <c r="F30" s="43">
        <v>1</v>
      </c>
      <c r="G30" s="42">
        <v>0.42920000000000003</v>
      </c>
      <c r="H30" s="44">
        <v>18</v>
      </c>
      <c r="I30" s="42">
        <v>7.7252999999999998</v>
      </c>
      <c r="J30" s="44">
        <v>107</v>
      </c>
      <c r="K30" s="42">
        <v>45.922699999999999</v>
      </c>
      <c r="L30" s="44">
        <v>96</v>
      </c>
      <c r="M30" s="42">
        <v>41.201700000000002</v>
      </c>
      <c r="N30" s="44">
        <v>1</v>
      </c>
      <c r="O30" s="42">
        <v>0.42920000000000003</v>
      </c>
      <c r="P30" s="45">
        <v>9</v>
      </c>
      <c r="Q30" s="41">
        <v>3.86266</v>
      </c>
      <c r="R30" s="40">
        <v>2</v>
      </c>
      <c r="S30" s="41">
        <v>0.85799999999999998</v>
      </c>
      <c r="T30" s="25">
        <v>3616</v>
      </c>
      <c r="U30" s="46">
        <v>99.971999999999994</v>
      </c>
      <c r="V30" s="46"/>
    </row>
    <row r="31" spans="1:22" s="24" customFormat="1" ht="15" customHeight="1" x14ac:dyDescent="0.2">
      <c r="A31" s="22" t="s">
        <v>19</v>
      </c>
      <c r="B31" s="78" t="s">
        <v>43</v>
      </c>
      <c r="C31" s="79">
        <v>489</v>
      </c>
      <c r="D31" s="63">
        <v>26</v>
      </c>
      <c r="E31" s="64">
        <v>5.3170000000000002</v>
      </c>
      <c r="F31" s="66">
        <v>3</v>
      </c>
      <c r="G31" s="64">
        <v>0.61350000000000005</v>
      </c>
      <c r="H31" s="65">
        <v>45</v>
      </c>
      <c r="I31" s="64">
        <v>9.2025000000000006</v>
      </c>
      <c r="J31" s="66">
        <v>97</v>
      </c>
      <c r="K31" s="64">
        <v>19.836400000000001</v>
      </c>
      <c r="L31" s="65">
        <v>297</v>
      </c>
      <c r="M31" s="64">
        <v>60.736199999999997</v>
      </c>
      <c r="N31" s="65">
        <v>0</v>
      </c>
      <c r="O31" s="64">
        <v>0</v>
      </c>
      <c r="P31" s="67">
        <v>21</v>
      </c>
      <c r="Q31" s="68">
        <v>4.2944800000000001</v>
      </c>
      <c r="R31" s="63">
        <v>12</v>
      </c>
      <c r="S31" s="68">
        <v>2.4540000000000002</v>
      </c>
      <c r="T31" s="74">
        <v>2170</v>
      </c>
      <c r="U31" s="81">
        <v>96.82</v>
      </c>
      <c r="V31" s="81"/>
    </row>
    <row r="32" spans="1:22" s="24" customFormat="1" ht="15" customHeight="1" x14ac:dyDescent="0.2">
      <c r="A32" s="22" t="s">
        <v>19</v>
      </c>
      <c r="B32" s="62" t="s">
        <v>44</v>
      </c>
      <c r="C32" s="39">
        <v>354</v>
      </c>
      <c r="D32" s="40">
        <v>0</v>
      </c>
      <c r="E32" s="42">
        <v>0</v>
      </c>
      <c r="F32" s="44">
        <v>1</v>
      </c>
      <c r="G32" s="42">
        <v>0.28249999999999997</v>
      </c>
      <c r="H32" s="44">
        <v>7</v>
      </c>
      <c r="I32" s="42">
        <v>1.9774</v>
      </c>
      <c r="J32" s="44">
        <v>237</v>
      </c>
      <c r="K32" s="42">
        <v>66.949200000000005</v>
      </c>
      <c r="L32" s="43">
        <v>108</v>
      </c>
      <c r="M32" s="42">
        <v>30.508500000000002</v>
      </c>
      <c r="N32" s="43">
        <v>0</v>
      </c>
      <c r="O32" s="42">
        <v>0</v>
      </c>
      <c r="P32" s="48">
        <v>1</v>
      </c>
      <c r="Q32" s="41">
        <v>0.28249000000000002</v>
      </c>
      <c r="R32" s="47">
        <v>2</v>
      </c>
      <c r="S32" s="41">
        <v>0.56499999999999995</v>
      </c>
      <c r="T32" s="25">
        <v>978</v>
      </c>
      <c r="U32" s="46">
        <v>100</v>
      </c>
      <c r="V32" s="46"/>
    </row>
    <row r="33" spans="1:22" s="24" customFormat="1" ht="15" customHeight="1" x14ac:dyDescent="0.2">
      <c r="A33" s="22" t="s">
        <v>19</v>
      </c>
      <c r="B33" s="78" t="s">
        <v>45</v>
      </c>
      <c r="C33" s="77">
        <v>645</v>
      </c>
      <c r="D33" s="71">
        <v>4</v>
      </c>
      <c r="E33" s="64">
        <v>0.62</v>
      </c>
      <c r="F33" s="65">
        <v>3</v>
      </c>
      <c r="G33" s="64">
        <v>0.46510000000000001</v>
      </c>
      <c r="H33" s="66">
        <v>12</v>
      </c>
      <c r="I33" s="64">
        <v>1.8605</v>
      </c>
      <c r="J33" s="65">
        <v>298</v>
      </c>
      <c r="K33" s="64">
        <v>46.201599999999999</v>
      </c>
      <c r="L33" s="65">
        <v>309</v>
      </c>
      <c r="M33" s="64">
        <v>47.906999999999996</v>
      </c>
      <c r="N33" s="66">
        <v>3</v>
      </c>
      <c r="O33" s="64">
        <v>0.46510000000000001</v>
      </c>
      <c r="P33" s="70">
        <v>16</v>
      </c>
      <c r="Q33" s="68">
        <v>2.48062</v>
      </c>
      <c r="R33" s="71">
        <v>8</v>
      </c>
      <c r="S33" s="68">
        <v>1.24</v>
      </c>
      <c r="T33" s="74">
        <v>2372</v>
      </c>
      <c r="U33" s="81">
        <v>100</v>
      </c>
      <c r="V33" s="81"/>
    </row>
    <row r="34" spans="1:22" s="24" customFormat="1" ht="15" customHeight="1" x14ac:dyDescent="0.2">
      <c r="A34" s="22" t="s">
        <v>19</v>
      </c>
      <c r="B34" s="62" t="s">
        <v>46</v>
      </c>
      <c r="C34" s="49">
        <v>146</v>
      </c>
      <c r="D34" s="40">
        <v>47</v>
      </c>
      <c r="E34" s="42">
        <v>32.192</v>
      </c>
      <c r="F34" s="44">
        <v>0</v>
      </c>
      <c r="G34" s="42">
        <v>0</v>
      </c>
      <c r="H34" s="43">
        <v>5</v>
      </c>
      <c r="I34" s="42">
        <v>3.4247000000000001</v>
      </c>
      <c r="J34" s="44">
        <v>0</v>
      </c>
      <c r="K34" s="42">
        <v>0</v>
      </c>
      <c r="L34" s="43">
        <v>94</v>
      </c>
      <c r="M34" s="42">
        <v>64.383600000000001</v>
      </c>
      <c r="N34" s="43">
        <v>0</v>
      </c>
      <c r="O34" s="42">
        <v>0</v>
      </c>
      <c r="P34" s="45">
        <v>0</v>
      </c>
      <c r="Q34" s="41">
        <v>0</v>
      </c>
      <c r="R34" s="47">
        <v>2</v>
      </c>
      <c r="S34" s="41">
        <v>1.37</v>
      </c>
      <c r="T34" s="25">
        <v>825</v>
      </c>
      <c r="U34" s="46">
        <v>100</v>
      </c>
      <c r="V34" s="46"/>
    </row>
    <row r="35" spans="1:22" s="24" customFormat="1" ht="15" customHeight="1" x14ac:dyDescent="0.2">
      <c r="A35" s="22" t="s">
        <v>19</v>
      </c>
      <c r="B35" s="78" t="s">
        <v>47</v>
      </c>
      <c r="C35" s="79">
        <v>77</v>
      </c>
      <c r="D35" s="71">
        <v>3</v>
      </c>
      <c r="E35" s="64">
        <v>3.8959999999999999</v>
      </c>
      <c r="F35" s="65">
        <v>0</v>
      </c>
      <c r="G35" s="64">
        <v>0</v>
      </c>
      <c r="H35" s="66">
        <v>19</v>
      </c>
      <c r="I35" s="64">
        <v>24.6753</v>
      </c>
      <c r="J35" s="65">
        <v>6</v>
      </c>
      <c r="K35" s="64">
        <v>7.7922000000000002</v>
      </c>
      <c r="L35" s="66">
        <v>48</v>
      </c>
      <c r="M35" s="64">
        <v>62.337699999999998</v>
      </c>
      <c r="N35" s="65">
        <v>0</v>
      </c>
      <c r="O35" s="64">
        <v>0</v>
      </c>
      <c r="P35" s="70">
        <v>1</v>
      </c>
      <c r="Q35" s="68">
        <v>1.2987</v>
      </c>
      <c r="R35" s="71">
        <v>2</v>
      </c>
      <c r="S35" s="68">
        <v>2.597</v>
      </c>
      <c r="T35" s="74">
        <v>1064</v>
      </c>
      <c r="U35" s="81">
        <v>100</v>
      </c>
      <c r="V35" s="81"/>
    </row>
    <row r="36" spans="1:22" s="24" customFormat="1" ht="15" customHeight="1" x14ac:dyDescent="0.2">
      <c r="A36" s="22" t="s">
        <v>19</v>
      </c>
      <c r="B36" s="62" t="s">
        <v>48</v>
      </c>
      <c r="C36" s="49">
        <v>467</v>
      </c>
      <c r="D36" s="47">
        <v>11</v>
      </c>
      <c r="E36" s="42">
        <v>2.355</v>
      </c>
      <c r="F36" s="44">
        <v>4</v>
      </c>
      <c r="G36" s="42">
        <v>0.85650000000000004</v>
      </c>
      <c r="H36" s="44">
        <v>187</v>
      </c>
      <c r="I36" s="42">
        <v>40.0428</v>
      </c>
      <c r="J36" s="43">
        <v>94</v>
      </c>
      <c r="K36" s="42">
        <v>20.128499999999999</v>
      </c>
      <c r="L36" s="43">
        <v>136</v>
      </c>
      <c r="M36" s="42">
        <v>29.1221</v>
      </c>
      <c r="N36" s="44">
        <v>8</v>
      </c>
      <c r="O36" s="42">
        <v>1.7131000000000001</v>
      </c>
      <c r="P36" s="48">
        <v>27</v>
      </c>
      <c r="Q36" s="41">
        <v>5.7815799999999999</v>
      </c>
      <c r="R36" s="47">
        <v>53</v>
      </c>
      <c r="S36" s="41">
        <v>11.349</v>
      </c>
      <c r="T36" s="25">
        <v>658</v>
      </c>
      <c r="U36" s="46">
        <v>100</v>
      </c>
      <c r="V36" s="46"/>
    </row>
    <row r="37" spans="1:22" s="24" customFormat="1" ht="15" customHeight="1" x14ac:dyDescent="0.2">
      <c r="A37" s="22" t="s">
        <v>19</v>
      </c>
      <c r="B37" s="78" t="s">
        <v>49</v>
      </c>
      <c r="C37" s="77">
        <v>100</v>
      </c>
      <c r="D37" s="63">
        <v>0</v>
      </c>
      <c r="E37" s="64">
        <v>0</v>
      </c>
      <c r="F37" s="65">
        <v>1</v>
      </c>
      <c r="G37" s="64">
        <v>1</v>
      </c>
      <c r="H37" s="65">
        <v>1</v>
      </c>
      <c r="I37" s="64">
        <v>1</v>
      </c>
      <c r="J37" s="65">
        <v>8</v>
      </c>
      <c r="K37" s="64">
        <v>8</v>
      </c>
      <c r="L37" s="65">
        <v>88</v>
      </c>
      <c r="M37" s="64">
        <v>88</v>
      </c>
      <c r="N37" s="66">
        <v>0</v>
      </c>
      <c r="O37" s="64">
        <v>0</v>
      </c>
      <c r="P37" s="70">
        <v>2</v>
      </c>
      <c r="Q37" s="68">
        <v>2</v>
      </c>
      <c r="R37" s="71">
        <v>0</v>
      </c>
      <c r="S37" s="68">
        <v>0</v>
      </c>
      <c r="T37" s="74">
        <v>483</v>
      </c>
      <c r="U37" s="81">
        <v>100</v>
      </c>
      <c r="V37" s="81"/>
    </row>
    <row r="38" spans="1:22" s="24" customFormat="1" ht="15" customHeight="1" x14ac:dyDescent="0.2">
      <c r="A38" s="22" t="s">
        <v>19</v>
      </c>
      <c r="B38" s="62" t="s">
        <v>50</v>
      </c>
      <c r="C38" s="39">
        <v>473</v>
      </c>
      <c r="D38" s="40">
        <v>0</v>
      </c>
      <c r="E38" s="42">
        <v>0</v>
      </c>
      <c r="F38" s="44">
        <v>9</v>
      </c>
      <c r="G38" s="42">
        <v>1.9027000000000001</v>
      </c>
      <c r="H38" s="44">
        <v>160</v>
      </c>
      <c r="I38" s="42">
        <v>33.826599999999999</v>
      </c>
      <c r="J38" s="44">
        <v>170</v>
      </c>
      <c r="K38" s="42">
        <v>35.940800000000003</v>
      </c>
      <c r="L38" s="44">
        <v>130</v>
      </c>
      <c r="M38" s="42">
        <v>27.484100000000002</v>
      </c>
      <c r="N38" s="44">
        <v>0</v>
      </c>
      <c r="O38" s="42">
        <v>0</v>
      </c>
      <c r="P38" s="45">
        <v>4</v>
      </c>
      <c r="Q38" s="41">
        <v>0.84567000000000003</v>
      </c>
      <c r="R38" s="47">
        <v>19</v>
      </c>
      <c r="S38" s="41">
        <v>4.0170000000000003</v>
      </c>
      <c r="T38" s="25">
        <v>2577</v>
      </c>
      <c r="U38" s="46">
        <v>100</v>
      </c>
      <c r="V38" s="46"/>
    </row>
    <row r="39" spans="1:22" s="24" customFormat="1" ht="15" customHeight="1" x14ac:dyDescent="0.2">
      <c r="A39" s="22" t="s">
        <v>19</v>
      </c>
      <c r="B39" s="78" t="s">
        <v>51</v>
      </c>
      <c r="C39" s="77">
        <v>84</v>
      </c>
      <c r="D39" s="71">
        <v>23</v>
      </c>
      <c r="E39" s="64">
        <v>27.381</v>
      </c>
      <c r="F39" s="65">
        <v>0</v>
      </c>
      <c r="G39" s="64">
        <v>0</v>
      </c>
      <c r="H39" s="66">
        <v>40</v>
      </c>
      <c r="I39" s="64">
        <v>47.619</v>
      </c>
      <c r="J39" s="65">
        <v>0</v>
      </c>
      <c r="K39" s="64">
        <v>0</v>
      </c>
      <c r="L39" s="66">
        <v>21</v>
      </c>
      <c r="M39" s="64">
        <v>25</v>
      </c>
      <c r="N39" s="65">
        <v>0</v>
      </c>
      <c r="O39" s="64">
        <v>0</v>
      </c>
      <c r="P39" s="70">
        <v>0</v>
      </c>
      <c r="Q39" s="68">
        <v>0</v>
      </c>
      <c r="R39" s="63">
        <v>12</v>
      </c>
      <c r="S39" s="68">
        <v>14.286</v>
      </c>
      <c r="T39" s="74">
        <v>880</v>
      </c>
      <c r="U39" s="81">
        <v>100</v>
      </c>
      <c r="V39" s="81"/>
    </row>
    <row r="40" spans="1:22" s="24" customFormat="1" ht="15" customHeight="1" x14ac:dyDescent="0.2">
      <c r="A40" s="22" t="s">
        <v>19</v>
      </c>
      <c r="B40" s="62" t="s">
        <v>52</v>
      </c>
      <c r="C40" s="49">
        <v>294</v>
      </c>
      <c r="D40" s="40">
        <v>2</v>
      </c>
      <c r="E40" s="42">
        <v>0.68</v>
      </c>
      <c r="F40" s="44">
        <v>3</v>
      </c>
      <c r="G40" s="42">
        <v>1.0204</v>
      </c>
      <c r="H40" s="44">
        <v>30</v>
      </c>
      <c r="I40" s="42">
        <v>10.2041</v>
      </c>
      <c r="J40" s="43">
        <v>99</v>
      </c>
      <c r="K40" s="42">
        <v>33.673499999999997</v>
      </c>
      <c r="L40" s="43">
        <v>151</v>
      </c>
      <c r="M40" s="42">
        <v>51.360500000000002</v>
      </c>
      <c r="N40" s="44">
        <v>0</v>
      </c>
      <c r="O40" s="42">
        <v>0</v>
      </c>
      <c r="P40" s="45">
        <v>9</v>
      </c>
      <c r="Q40" s="41">
        <v>3.0612200000000001</v>
      </c>
      <c r="R40" s="47">
        <v>5</v>
      </c>
      <c r="S40" s="41">
        <v>1.7010000000000001</v>
      </c>
      <c r="T40" s="25">
        <v>4916</v>
      </c>
      <c r="U40" s="46">
        <v>67.168000000000006</v>
      </c>
      <c r="V40" s="24" t="s">
        <v>53</v>
      </c>
    </row>
    <row r="41" spans="1:22" s="24" customFormat="1" ht="15" customHeight="1" x14ac:dyDescent="0.2">
      <c r="A41" s="22" t="s">
        <v>19</v>
      </c>
      <c r="B41" s="78" t="s">
        <v>54</v>
      </c>
      <c r="C41" s="77">
        <v>229</v>
      </c>
      <c r="D41" s="71">
        <v>0</v>
      </c>
      <c r="E41" s="64">
        <v>0</v>
      </c>
      <c r="F41" s="65">
        <v>0</v>
      </c>
      <c r="G41" s="64">
        <v>0</v>
      </c>
      <c r="H41" s="65">
        <v>33</v>
      </c>
      <c r="I41" s="64">
        <v>14.410500000000001</v>
      </c>
      <c r="J41" s="65">
        <v>135</v>
      </c>
      <c r="K41" s="64">
        <v>58.951999999999998</v>
      </c>
      <c r="L41" s="66">
        <v>55</v>
      </c>
      <c r="M41" s="64">
        <v>24.017499999999998</v>
      </c>
      <c r="N41" s="66">
        <v>0</v>
      </c>
      <c r="O41" s="64">
        <v>0</v>
      </c>
      <c r="P41" s="67">
        <v>6</v>
      </c>
      <c r="Q41" s="68">
        <v>2.6200899999999998</v>
      </c>
      <c r="R41" s="63">
        <v>12</v>
      </c>
      <c r="S41" s="68">
        <v>5.24</v>
      </c>
      <c r="T41" s="74">
        <v>2618</v>
      </c>
      <c r="U41" s="81">
        <v>100</v>
      </c>
      <c r="V41" s="81"/>
    </row>
    <row r="42" spans="1:22" s="24" customFormat="1" ht="15" customHeight="1" x14ac:dyDescent="0.2">
      <c r="A42" s="22" t="s">
        <v>19</v>
      </c>
      <c r="B42" s="62" t="s">
        <v>55</v>
      </c>
      <c r="C42" s="49">
        <v>67</v>
      </c>
      <c r="D42" s="40">
        <v>20</v>
      </c>
      <c r="E42" s="42">
        <v>29.850999999999999</v>
      </c>
      <c r="F42" s="44">
        <v>0</v>
      </c>
      <c r="G42" s="42">
        <v>0</v>
      </c>
      <c r="H42" s="44">
        <v>1</v>
      </c>
      <c r="I42" s="42">
        <v>1.4924999999999999</v>
      </c>
      <c r="J42" s="43">
        <v>5</v>
      </c>
      <c r="K42" s="42">
        <v>7.4626999999999999</v>
      </c>
      <c r="L42" s="43">
        <v>40</v>
      </c>
      <c r="M42" s="42">
        <v>59.701500000000003</v>
      </c>
      <c r="N42" s="43">
        <v>1</v>
      </c>
      <c r="O42" s="42">
        <v>1.4924999999999999</v>
      </c>
      <c r="P42" s="45">
        <v>0</v>
      </c>
      <c r="Q42" s="41">
        <v>0</v>
      </c>
      <c r="R42" s="47">
        <v>1</v>
      </c>
      <c r="S42" s="41">
        <v>1.4930000000000001</v>
      </c>
      <c r="T42" s="25">
        <v>481</v>
      </c>
      <c r="U42" s="46">
        <v>100</v>
      </c>
      <c r="V42" s="46"/>
    </row>
    <row r="43" spans="1:22" s="24" customFormat="1" ht="15" customHeight="1" x14ac:dyDescent="0.2">
      <c r="A43" s="22" t="s">
        <v>19</v>
      </c>
      <c r="B43" s="78" t="s">
        <v>56</v>
      </c>
      <c r="C43" s="77">
        <v>346</v>
      </c>
      <c r="D43" s="63">
        <v>0</v>
      </c>
      <c r="E43" s="64">
        <v>0</v>
      </c>
      <c r="F43" s="65">
        <v>2</v>
      </c>
      <c r="G43" s="64">
        <v>0.57799999999999996</v>
      </c>
      <c r="H43" s="66">
        <v>17</v>
      </c>
      <c r="I43" s="64">
        <v>4.9132999999999996</v>
      </c>
      <c r="J43" s="65">
        <v>117</v>
      </c>
      <c r="K43" s="64">
        <v>33.814999999999998</v>
      </c>
      <c r="L43" s="65">
        <v>196</v>
      </c>
      <c r="M43" s="64">
        <v>56.647399999999998</v>
      </c>
      <c r="N43" s="65">
        <v>0</v>
      </c>
      <c r="O43" s="64">
        <v>0</v>
      </c>
      <c r="P43" s="67">
        <v>14</v>
      </c>
      <c r="Q43" s="68">
        <v>4.0462400000000001</v>
      </c>
      <c r="R43" s="71">
        <v>22</v>
      </c>
      <c r="S43" s="68">
        <v>6.3579999999999997</v>
      </c>
      <c r="T43" s="74">
        <v>3631</v>
      </c>
      <c r="U43" s="81">
        <v>100</v>
      </c>
      <c r="V43" s="81"/>
    </row>
    <row r="44" spans="1:22" s="24" customFormat="1" ht="15" customHeight="1" x14ac:dyDescent="0.2">
      <c r="A44" s="22" t="s">
        <v>19</v>
      </c>
      <c r="B44" s="62" t="s">
        <v>57</v>
      </c>
      <c r="C44" s="39">
        <v>430</v>
      </c>
      <c r="D44" s="40">
        <v>66</v>
      </c>
      <c r="E44" s="42">
        <v>15.349</v>
      </c>
      <c r="F44" s="43">
        <v>5</v>
      </c>
      <c r="G44" s="42">
        <v>1.1628000000000001</v>
      </c>
      <c r="H44" s="44">
        <v>38</v>
      </c>
      <c r="I44" s="42">
        <v>8.8371999999999993</v>
      </c>
      <c r="J44" s="44">
        <v>98</v>
      </c>
      <c r="K44" s="42">
        <v>22.790700000000001</v>
      </c>
      <c r="L44" s="44">
        <v>186</v>
      </c>
      <c r="M44" s="42">
        <v>43.255800000000001</v>
      </c>
      <c r="N44" s="43">
        <v>7</v>
      </c>
      <c r="O44" s="42">
        <v>1.6278999999999999</v>
      </c>
      <c r="P44" s="48">
        <v>30</v>
      </c>
      <c r="Q44" s="41">
        <v>6.9767400000000004</v>
      </c>
      <c r="R44" s="47">
        <v>10</v>
      </c>
      <c r="S44" s="41">
        <v>2.3260000000000001</v>
      </c>
      <c r="T44" s="25">
        <v>1815</v>
      </c>
      <c r="U44" s="46">
        <v>100</v>
      </c>
      <c r="V44" s="46"/>
    </row>
    <row r="45" spans="1:22" s="24" customFormat="1" ht="15" customHeight="1" x14ac:dyDescent="0.2">
      <c r="A45" s="22" t="s">
        <v>19</v>
      </c>
      <c r="B45" s="78" t="s">
        <v>58</v>
      </c>
      <c r="C45" s="77">
        <v>80</v>
      </c>
      <c r="D45" s="71">
        <v>1</v>
      </c>
      <c r="E45" s="64">
        <v>1.25</v>
      </c>
      <c r="F45" s="65">
        <v>2</v>
      </c>
      <c r="G45" s="64">
        <v>2.5</v>
      </c>
      <c r="H45" s="66">
        <v>13</v>
      </c>
      <c r="I45" s="64">
        <v>16.25</v>
      </c>
      <c r="J45" s="65">
        <v>1</v>
      </c>
      <c r="K45" s="64">
        <v>1.25</v>
      </c>
      <c r="L45" s="66">
        <v>60</v>
      </c>
      <c r="M45" s="64">
        <v>75</v>
      </c>
      <c r="N45" s="65">
        <v>1</v>
      </c>
      <c r="O45" s="64">
        <v>1.25</v>
      </c>
      <c r="P45" s="67">
        <v>2</v>
      </c>
      <c r="Q45" s="68">
        <v>2.5</v>
      </c>
      <c r="R45" s="63">
        <v>4</v>
      </c>
      <c r="S45" s="68">
        <v>5</v>
      </c>
      <c r="T45" s="74">
        <v>1283</v>
      </c>
      <c r="U45" s="81">
        <v>100</v>
      </c>
      <c r="V45" s="81"/>
    </row>
    <row r="46" spans="1:22" s="24" customFormat="1" ht="15" customHeight="1" x14ac:dyDescent="0.2">
      <c r="A46" s="22" t="s">
        <v>19</v>
      </c>
      <c r="B46" s="62" t="s">
        <v>59</v>
      </c>
      <c r="C46" s="39">
        <v>1981</v>
      </c>
      <c r="D46" s="40">
        <v>2</v>
      </c>
      <c r="E46" s="42">
        <v>0.10100000000000001</v>
      </c>
      <c r="F46" s="44">
        <v>25</v>
      </c>
      <c r="G46" s="42">
        <v>1.262</v>
      </c>
      <c r="H46" s="44">
        <v>302</v>
      </c>
      <c r="I46" s="42">
        <v>15.2448</v>
      </c>
      <c r="J46" s="44">
        <v>600</v>
      </c>
      <c r="K46" s="42">
        <v>30.287700000000001</v>
      </c>
      <c r="L46" s="43">
        <v>973</v>
      </c>
      <c r="M46" s="42">
        <v>49.116599999999998</v>
      </c>
      <c r="N46" s="43">
        <v>1</v>
      </c>
      <c r="O46" s="42">
        <v>5.0500000000000003E-2</v>
      </c>
      <c r="P46" s="48">
        <v>78</v>
      </c>
      <c r="Q46" s="41">
        <v>3.9374099999999999</v>
      </c>
      <c r="R46" s="40">
        <v>80</v>
      </c>
      <c r="S46" s="41">
        <v>4.0380000000000003</v>
      </c>
      <c r="T46" s="25">
        <v>3027</v>
      </c>
      <c r="U46" s="46">
        <v>100</v>
      </c>
      <c r="V46" s="46"/>
    </row>
    <row r="47" spans="1:22" s="24" customFormat="1" ht="15" customHeight="1" x14ac:dyDescent="0.2">
      <c r="A47" s="22" t="s">
        <v>19</v>
      </c>
      <c r="B47" s="78" t="s">
        <v>60</v>
      </c>
      <c r="C47" s="79">
        <v>94</v>
      </c>
      <c r="D47" s="63">
        <v>6</v>
      </c>
      <c r="E47" s="64">
        <v>6.383</v>
      </c>
      <c r="F47" s="66">
        <v>0</v>
      </c>
      <c r="G47" s="64">
        <v>0</v>
      </c>
      <c r="H47" s="66">
        <v>43</v>
      </c>
      <c r="I47" s="64">
        <v>45.744700000000002</v>
      </c>
      <c r="J47" s="66">
        <v>20</v>
      </c>
      <c r="K47" s="64">
        <v>21.276599999999998</v>
      </c>
      <c r="L47" s="66">
        <v>22</v>
      </c>
      <c r="M47" s="64">
        <v>23.404299999999999</v>
      </c>
      <c r="N47" s="65">
        <v>0</v>
      </c>
      <c r="O47" s="64">
        <v>0</v>
      </c>
      <c r="P47" s="67">
        <v>3</v>
      </c>
      <c r="Q47" s="68">
        <v>3.1914899999999999</v>
      </c>
      <c r="R47" s="71">
        <v>16</v>
      </c>
      <c r="S47" s="68">
        <v>17.021000000000001</v>
      </c>
      <c r="T47" s="74">
        <v>308</v>
      </c>
      <c r="U47" s="81">
        <v>100</v>
      </c>
      <c r="V47" s="81"/>
    </row>
    <row r="48" spans="1:22" s="24" customFormat="1" ht="15" customHeight="1" x14ac:dyDescent="0.2">
      <c r="A48" s="22" t="s">
        <v>19</v>
      </c>
      <c r="B48" s="62" t="s">
        <v>61</v>
      </c>
      <c r="C48" s="39">
        <v>883</v>
      </c>
      <c r="D48" s="47">
        <v>0</v>
      </c>
      <c r="E48" s="42">
        <v>0</v>
      </c>
      <c r="F48" s="44">
        <v>1</v>
      </c>
      <c r="G48" s="42">
        <v>0.1133</v>
      </c>
      <c r="H48" s="43">
        <v>32</v>
      </c>
      <c r="I48" s="42">
        <v>3.6240000000000001</v>
      </c>
      <c r="J48" s="44">
        <v>494</v>
      </c>
      <c r="K48" s="42">
        <v>55.945599999999999</v>
      </c>
      <c r="L48" s="44">
        <v>326</v>
      </c>
      <c r="M48" s="42">
        <v>36.919600000000003</v>
      </c>
      <c r="N48" s="43">
        <v>0</v>
      </c>
      <c r="O48" s="42">
        <v>0</v>
      </c>
      <c r="P48" s="48">
        <v>30</v>
      </c>
      <c r="Q48" s="41">
        <v>3.39751</v>
      </c>
      <c r="R48" s="47">
        <v>20</v>
      </c>
      <c r="S48" s="41">
        <v>2.2650000000000001</v>
      </c>
      <c r="T48" s="25">
        <v>1236</v>
      </c>
      <c r="U48" s="46">
        <v>100</v>
      </c>
      <c r="V48" s="46"/>
    </row>
    <row r="49" spans="1:24" s="24" customFormat="1" ht="15" customHeight="1" x14ac:dyDescent="0.2">
      <c r="A49" s="22" t="s">
        <v>19</v>
      </c>
      <c r="B49" s="78" t="s">
        <v>62</v>
      </c>
      <c r="C49" s="79">
        <v>82</v>
      </c>
      <c r="D49" s="63">
        <v>35</v>
      </c>
      <c r="E49" s="64">
        <v>42.683</v>
      </c>
      <c r="F49" s="65">
        <v>0</v>
      </c>
      <c r="G49" s="64">
        <v>0</v>
      </c>
      <c r="H49" s="65">
        <v>4</v>
      </c>
      <c r="I49" s="64">
        <v>4.8780000000000001</v>
      </c>
      <c r="J49" s="65">
        <v>0</v>
      </c>
      <c r="K49" s="64">
        <v>0</v>
      </c>
      <c r="L49" s="66">
        <v>37</v>
      </c>
      <c r="M49" s="64">
        <v>45.122</v>
      </c>
      <c r="N49" s="66">
        <v>0</v>
      </c>
      <c r="O49" s="64">
        <v>0</v>
      </c>
      <c r="P49" s="67">
        <v>6</v>
      </c>
      <c r="Q49" s="68">
        <v>7.3170700000000002</v>
      </c>
      <c r="R49" s="71">
        <v>0</v>
      </c>
      <c r="S49" s="68">
        <v>0</v>
      </c>
      <c r="T49" s="74">
        <v>688</v>
      </c>
      <c r="U49" s="81">
        <v>100</v>
      </c>
      <c r="V49" s="81"/>
    </row>
    <row r="50" spans="1:24" s="24" customFormat="1" ht="15" customHeight="1" x14ac:dyDescent="0.2">
      <c r="A50" s="22" t="s">
        <v>19</v>
      </c>
      <c r="B50" s="62" t="s">
        <v>63</v>
      </c>
      <c r="C50" s="39">
        <v>661</v>
      </c>
      <c r="D50" s="40">
        <v>1</v>
      </c>
      <c r="E50" s="42">
        <v>0.151</v>
      </c>
      <c r="F50" s="44">
        <v>2</v>
      </c>
      <c r="G50" s="42">
        <v>0.30259999999999998</v>
      </c>
      <c r="H50" s="43">
        <v>38</v>
      </c>
      <c r="I50" s="42">
        <v>5.7488999999999999</v>
      </c>
      <c r="J50" s="44">
        <v>248</v>
      </c>
      <c r="K50" s="42">
        <v>37.518900000000002</v>
      </c>
      <c r="L50" s="44">
        <v>364</v>
      </c>
      <c r="M50" s="42">
        <v>55.068100000000001</v>
      </c>
      <c r="N50" s="43">
        <v>0</v>
      </c>
      <c r="O50" s="42">
        <v>0</v>
      </c>
      <c r="P50" s="48">
        <v>8</v>
      </c>
      <c r="Q50" s="41">
        <v>1.2102900000000001</v>
      </c>
      <c r="R50" s="40">
        <v>12</v>
      </c>
      <c r="S50" s="41">
        <v>1.8149999999999999</v>
      </c>
      <c r="T50" s="25">
        <v>1818</v>
      </c>
      <c r="U50" s="46">
        <v>100</v>
      </c>
      <c r="V50" s="46"/>
    </row>
    <row r="51" spans="1:24" s="24" customFormat="1" ht="15" customHeight="1" x14ac:dyDescent="0.2">
      <c r="A51" s="22" t="s">
        <v>19</v>
      </c>
      <c r="B51" s="78" t="s">
        <v>64</v>
      </c>
      <c r="C51" s="77">
        <v>4217</v>
      </c>
      <c r="D51" s="63">
        <v>12</v>
      </c>
      <c r="E51" s="64">
        <v>0.28499999999999998</v>
      </c>
      <c r="F51" s="66">
        <v>25</v>
      </c>
      <c r="G51" s="64">
        <v>0.59279999999999999</v>
      </c>
      <c r="H51" s="65">
        <v>2539</v>
      </c>
      <c r="I51" s="64">
        <v>60.2087</v>
      </c>
      <c r="J51" s="65">
        <v>1034</v>
      </c>
      <c r="K51" s="64">
        <v>24.5198</v>
      </c>
      <c r="L51" s="65">
        <v>547</v>
      </c>
      <c r="M51" s="64">
        <v>12.971299999999999</v>
      </c>
      <c r="N51" s="66">
        <v>5</v>
      </c>
      <c r="O51" s="64">
        <v>0.1186</v>
      </c>
      <c r="P51" s="67">
        <v>55</v>
      </c>
      <c r="Q51" s="68">
        <v>1.3042400000000001</v>
      </c>
      <c r="R51" s="63">
        <v>625</v>
      </c>
      <c r="S51" s="68">
        <v>14.821</v>
      </c>
      <c r="T51" s="74">
        <v>8616</v>
      </c>
      <c r="U51" s="81">
        <v>100</v>
      </c>
      <c r="V51" s="81"/>
    </row>
    <row r="52" spans="1:24" s="24" customFormat="1" ht="15" customHeight="1" x14ac:dyDescent="0.2">
      <c r="A52" s="22" t="s">
        <v>19</v>
      </c>
      <c r="B52" s="62" t="s">
        <v>65</v>
      </c>
      <c r="C52" s="39">
        <v>69</v>
      </c>
      <c r="D52" s="47">
        <v>2</v>
      </c>
      <c r="E52" s="42">
        <v>2.899</v>
      </c>
      <c r="F52" s="44">
        <v>0</v>
      </c>
      <c r="G52" s="42">
        <v>0</v>
      </c>
      <c r="H52" s="43">
        <v>14</v>
      </c>
      <c r="I52" s="42">
        <v>20.289899999999999</v>
      </c>
      <c r="J52" s="43">
        <v>3</v>
      </c>
      <c r="K52" s="42">
        <v>4.3478000000000003</v>
      </c>
      <c r="L52" s="44">
        <v>49</v>
      </c>
      <c r="M52" s="42">
        <v>71.014499999999998</v>
      </c>
      <c r="N52" s="43">
        <v>0</v>
      </c>
      <c r="O52" s="42">
        <v>0</v>
      </c>
      <c r="P52" s="45">
        <v>1</v>
      </c>
      <c r="Q52" s="41">
        <v>1.4492799999999999</v>
      </c>
      <c r="R52" s="40">
        <v>1</v>
      </c>
      <c r="S52" s="41">
        <v>1.4490000000000001</v>
      </c>
      <c r="T52" s="25">
        <v>1009</v>
      </c>
      <c r="U52" s="46">
        <v>100</v>
      </c>
      <c r="V52" s="46"/>
    </row>
    <row r="53" spans="1:24" s="24" customFormat="1" ht="15" customHeight="1" x14ac:dyDescent="0.2">
      <c r="A53" s="22" t="s">
        <v>19</v>
      </c>
      <c r="B53" s="78" t="s">
        <v>66</v>
      </c>
      <c r="C53" s="79">
        <v>21</v>
      </c>
      <c r="D53" s="71">
        <v>0</v>
      </c>
      <c r="E53" s="64">
        <v>0</v>
      </c>
      <c r="F53" s="65">
        <v>0</v>
      </c>
      <c r="G53" s="64">
        <v>0</v>
      </c>
      <c r="H53" s="66">
        <v>0</v>
      </c>
      <c r="I53" s="64">
        <v>0</v>
      </c>
      <c r="J53" s="65">
        <v>3</v>
      </c>
      <c r="K53" s="64">
        <v>14.2857</v>
      </c>
      <c r="L53" s="66">
        <v>18</v>
      </c>
      <c r="M53" s="64">
        <v>85.714299999999994</v>
      </c>
      <c r="N53" s="66">
        <v>0</v>
      </c>
      <c r="O53" s="64">
        <v>0</v>
      </c>
      <c r="P53" s="67">
        <v>0</v>
      </c>
      <c r="Q53" s="68">
        <v>0</v>
      </c>
      <c r="R53" s="71">
        <v>0</v>
      </c>
      <c r="S53" s="68">
        <v>0</v>
      </c>
      <c r="T53" s="74">
        <v>306</v>
      </c>
      <c r="U53" s="81">
        <v>100</v>
      </c>
      <c r="V53" s="81"/>
    </row>
    <row r="54" spans="1:24" s="24" customFormat="1" ht="15" customHeight="1" x14ac:dyDescent="0.2">
      <c r="A54" s="22" t="s">
        <v>19</v>
      </c>
      <c r="B54" s="62" t="s">
        <v>67</v>
      </c>
      <c r="C54" s="39">
        <v>204</v>
      </c>
      <c r="D54" s="47">
        <v>0</v>
      </c>
      <c r="E54" s="42">
        <v>0</v>
      </c>
      <c r="F54" s="44">
        <v>2</v>
      </c>
      <c r="G54" s="72">
        <v>0.98040000000000005</v>
      </c>
      <c r="H54" s="43">
        <v>34</v>
      </c>
      <c r="I54" s="72">
        <v>16.666699999999999</v>
      </c>
      <c r="J54" s="44">
        <v>69</v>
      </c>
      <c r="K54" s="42">
        <v>33.823500000000003</v>
      </c>
      <c r="L54" s="44">
        <v>92</v>
      </c>
      <c r="M54" s="42">
        <v>45.097999999999999</v>
      </c>
      <c r="N54" s="44">
        <v>0</v>
      </c>
      <c r="O54" s="42">
        <v>0</v>
      </c>
      <c r="P54" s="48">
        <v>7</v>
      </c>
      <c r="Q54" s="41">
        <v>3.4313699999999998</v>
      </c>
      <c r="R54" s="40">
        <v>11</v>
      </c>
      <c r="S54" s="41">
        <v>5.3920000000000003</v>
      </c>
      <c r="T54" s="25">
        <v>1971</v>
      </c>
      <c r="U54" s="46">
        <v>100</v>
      </c>
      <c r="V54" s="46"/>
    </row>
    <row r="55" spans="1:24" s="24" customFormat="1" ht="15" customHeight="1" x14ac:dyDescent="0.2">
      <c r="A55" s="22" t="s">
        <v>19</v>
      </c>
      <c r="B55" s="78" t="s">
        <v>68</v>
      </c>
      <c r="C55" s="77">
        <v>501</v>
      </c>
      <c r="D55" s="63">
        <v>5</v>
      </c>
      <c r="E55" s="64">
        <v>0.998</v>
      </c>
      <c r="F55" s="65">
        <v>0</v>
      </c>
      <c r="G55" s="64">
        <v>0</v>
      </c>
      <c r="H55" s="66">
        <v>189</v>
      </c>
      <c r="I55" s="64">
        <v>37.724600000000002</v>
      </c>
      <c r="J55" s="66">
        <v>5</v>
      </c>
      <c r="K55" s="64">
        <v>0.998</v>
      </c>
      <c r="L55" s="65">
        <v>278</v>
      </c>
      <c r="M55" s="64">
        <v>55.488999999999997</v>
      </c>
      <c r="N55" s="65">
        <v>1</v>
      </c>
      <c r="O55" s="64">
        <v>0.1996</v>
      </c>
      <c r="P55" s="70">
        <v>23</v>
      </c>
      <c r="Q55" s="68">
        <v>4.5908199999999999</v>
      </c>
      <c r="R55" s="63">
        <v>54</v>
      </c>
      <c r="S55" s="68">
        <v>10.778</v>
      </c>
      <c r="T55" s="74">
        <v>2305</v>
      </c>
      <c r="U55" s="81">
        <v>100</v>
      </c>
      <c r="V55" s="81"/>
    </row>
    <row r="56" spans="1:24" s="24" customFormat="1" ht="15" customHeight="1" x14ac:dyDescent="0.2">
      <c r="A56" s="22" t="s">
        <v>19</v>
      </c>
      <c r="B56" s="62" t="s">
        <v>69</v>
      </c>
      <c r="C56" s="39">
        <v>37</v>
      </c>
      <c r="D56" s="40">
        <v>0</v>
      </c>
      <c r="E56" s="42">
        <v>0</v>
      </c>
      <c r="F56" s="44">
        <v>0</v>
      </c>
      <c r="G56" s="42">
        <v>0</v>
      </c>
      <c r="H56" s="44">
        <v>0</v>
      </c>
      <c r="I56" s="42">
        <v>0</v>
      </c>
      <c r="J56" s="43">
        <v>9</v>
      </c>
      <c r="K56" s="42">
        <v>24.324300000000001</v>
      </c>
      <c r="L56" s="44">
        <v>27</v>
      </c>
      <c r="M56" s="42">
        <v>72.972999999999999</v>
      </c>
      <c r="N56" s="43">
        <v>0</v>
      </c>
      <c r="O56" s="42">
        <v>0</v>
      </c>
      <c r="P56" s="45">
        <v>1</v>
      </c>
      <c r="Q56" s="41">
        <v>2.7027000000000001</v>
      </c>
      <c r="R56" s="47">
        <v>0</v>
      </c>
      <c r="S56" s="41">
        <v>0</v>
      </c>
      <c r="T56" s="25">
        <v>720</v>
      </c>
      <c r="U56" s="46">
        <v>100</v>
      </c>
      <c r="V56" s="46"/>
    </row>
    <row r="57" spans="1:24" s="24" customFormat="1" ht="15" customHeight="1" x14ac:dyDescent="0.2">
      <c r="A57" s="22" t="s">
        <v>19</v>
      </c>
      <c r="B57" s="78" t="s">
        <v>70</v>
      </c>
      <c r="C57" s="77">
        <v>738</v>
      </c>
      <c r="D57" s="63">
        <v>10</v>
      </c>
      <c r="E57" s="64">
        <v>1.355</v>
      </c>
      <c r="F57" s="66">
        <v>5</v>
      </c>
      <c r="G57" s="64">
        <v>0.67749999999999999</v>
      </c>
      <c r="H57" s="65">
        <v>66</v>
      </c>
      <c r="I57" s="64">
        <v>8.9430999999999994</v>
      </c>
      <c r="J57" s="65">
        <v>207</v>
      </c>
      <c r="K57" s="64">
        <v>28.0488</v>
      </c>
      <c r="L57" s="65">
        <v>409</v>
      </c>
      <c r="M57" s="64">
        <v>55.420099999999998</v>
      </c>
      <c r="N57" s="65">
        <v>1</v>
      </c>
      <c r="O57" s="64">
        <v>0.13550000000000001</v>
      </c>
      <c r="P57" s="70">
        <v>40</v>
      </c>
      <c r="Q57" s="68">
        <v>5.4200499999999998</v>
      </c>
      <c r="R57" s="71">
        <v>25</v>
      </c>
      <c r="S57" s="68">
        <v>3.3879999999999999</v>
      </c>
      <c r="T57" s="74">
        <v>2232</v>
      </c>
      <c r="U57" s="81">
        <v>100</v>
      </c>
      <c r="V57" s="81"/>
    </row>
    <row r="58" spans="1:24" s="24" customFormat="1" ht="15" customHeight="1" thickBot="1" x14ac:dyDescent="0.25">
      <c r="A58" s="22" t="s">
        <v>19</v>
      </c>
      <c r="B58" s="80" t="s">
        <v>71</v>
      </c>
      <c r="C58" s="50">
        <v>26</v>
      </c>
      <c r="D58" s="53">
        <v>3</v>
      </c>
      <c r="E58" s="54">
        <v>11.538</v>
      </c>
      <c r="F58" s="55">
        <v>0</v>
      </c>
      <c r="G58" s="54">
        <v>0</v>
      </c>
      <c r="H58" s="56">
        <v>2</v>
      </c>
      <c r="I58" s="54">
        <v>7.6923000000000004</v>
      </c>
      <c r="J58" s="55">
        <v>0</v>
      </c>
      <c r="K58" s="54">
        <v>0</v>
      </c>
      <c r="L58" s="55">
        <v>20</v>
      </c>
      <c r="M58" s="54">
        <v>76.923100000000005</v>
      </c>
      <c r="N58" s="55">
        <v>0</v>
      </c>
      <c r="O58" s="54">
        <v>0</v>
      </c>
      <c r="P58" s="73">
        <v>1</v>
      </c>
      <c r="Q58" s="52">
        <v>3.8461500000000002</v>
      </c>
      <c r="R58" s="51">
        <v>0</v>
      </c>
      <c r="S58" s="52">
        <v>0</v>
      </c>
      <c r="T58" s="27">
        <v>365</v>
      </c>
      <c r="U58" s="57">
        <v>100</v>
      </c>
      <c r="V58" s="57"/>
    </row>
    <row r="59" spans="1:24" s="24" customFormat="1" ht="15" customHeight="1" x14ac:dyDescent="0.2">
      <c r="A59" s="22"/>
      <c r="B59" s="62"/>
      <c r="C59" s="43"/>
      <c r="D59" s="43"/>
      <c r="E59" s="46"/>
      <c r="F59" s="44"/>
      <c r="G59" s="46"/>
      <c r="H59" s="43"/>
      <c r="I59" s="46"/>
      <c r="J59" s="44"/>
      <c r="K59" s="46"/>
      <c r="L59" s="44"/>
      <c r="M59" s="46"/>
      <c r="N59" s="44"/>
      <c r="O59" s="46"/>
      <c r="P59" s="43"/>
      <c r="Q59" s="46"/>
      <c r="R59" s="44"/>
      <c r="S59" s="46"/>
      <c r="T59" s="86"/>
      <c r="U59" s="46"/>
      <c r="V59" s="46"/>
    </row>
    <row r="60" spans="1:24" s="24" customFormat="1" ht="15" customHeight="1" x14ac:dyDescent="0.2">
      <c r="A60" s="22"/>
      <c r="B60" s="29" t="s">
        <v>72</v>
      </c>
      <c r="C60" s="30"/>
      <c r="D60" s="30"/>
      <c r="E60" s="30"/>
      <c r="F60" s="30"/>
      <c r="G60" s="30"/>
      <c r="H60" s="30"/>
      <c r="I60" s="30"/>
      <c r="J60" s="30"/>
      <c r="K60" s="30"/>
      <c r="L60" s="30"/>
      <c r="M60" s="30"/>
      <c r="N60" s="30"/>
      <c r="O60" s="30"/>
      <c r="P60" s="30"/>
      <c r="Q60" s="30"/>
      <c r="R60" s="31"/>
      <c r="S60" s="23"/>
      <c r="T60" s="30"/>
      <c r="U60" s="30"/>
      <c r="V60" s="30"/>
    </row>
    <row r="61" spans="1:24" s="24" customFormat="1" ht="15" customHeight="1" x14ac:dyDescent="0.2">
      <c r="A61" s="22"/>
      <c r="B61" s="32" t="str">
        <f>CONCATENATE("NOTE: Table reads (for US): Of all ",C69, " public school male students without disabilities who received ", LOWER(A7), ", ",D69," (",TEXT(E7,"0.0"),"%) were American Indian or Alaska Native.")</f>
        <v>NOTE: Table reads (for US): Of all 24,928 public school male students without disabilities who received school-related arrests, 419 (1.7%) were American Indian or Alaska Native.</v>
      </c>
      <c r="C61" s="30"/>
      <c r="D61" s="30"/>
      <c r="E61" s="30"/>
      <c r="F61" s="30"/>
      <c r="G61" s="30"/>
      <c r="H61" s="30"/>
      <c r="I61" s="30"/>
      <c r="J61" s="30"/>
      <c r="K61" s="30"/>
      <c r="L61" s="30"/>
      <c r="M61" s="30"/>
      <c r="N61" s="30"/>
      <c r="O61" s="30"/>
      <c r="P61" s="30"/>
      <c r="Q61" s="30"/>
      <c r="R61" s="31"/>
      <c r="S61" s="23"/>
      <c r="T61" s="30"/>
      <c r="U61" s="30"/>
      <c r="V61" s="30"/>
    </row>
    <row r="62" spans="1:24" s="24" customFormat="1" ht="15" customHeight="1" x14ac:dyDescent="0.2">
      <c r="A62" s="22"/>
      <c r="B62" s="113" t="s">
        <v>76</v>
      </c>
      <c r="C62" s="113"/>
      <c r="D62" s="113"/>
      <c r="E62" s="113"/>
      <c r="F62" s="113"/>
      <c r="G62" s="113"/>
      <c r="H62" s="113"/>
      <c r="I62" s="113"/>
      <c r="J62" s="113"/>
      <c r="K62" s="113"/>
      <c r="L62" s="113"/>
      <c r="M62" s="113"/>
      <c r="N62" s="113"/>
      <c r="O62" s="113"/>
      <c r="P62" s="113"/>
      <c r="Q62" s="113"/>
      <c r="R62" s="113"/>
      <c r="S62" s="113"/>
      <c r="T62" s="113"/>
      <c r="U62" s="113"/>
      <c r="V62" s="113"/>
      <c r="W62" s="113"/>
      <c r="X62" s="113"/>
    </row>
    <row r="63" spans="1:24" s="35" customFormat="1" ht="14.1" customHeight="1" x14ac:dyDescent="0.2">
      <c r="A63" s="38"/>
      <c r="B63" s="113" t="s">
        <v>77</v>
      </c>
      <c r="C63" s="113"/>
      <c r="D63" s="113"/>
      <c r="E63" s="113"/>
      <c r="F63" s="113"/>
      <c r="G63" s="113"/>
      <c r="H63" s="113"/>
      <c r="I63" s="113"/>
      <c r="J63" s="113"/>
      <c r="K63" s="113"/>
      <c r="L63" s="113"/>
      <c r="M63" s="113"/>
      <c r="N63" s="113"/>
      <c r="O63" s="113"/>
      <c r="P63" s="113"/>
      <c r="Q63" s="113"/>
      <c r="R63" s="113"/>
      <c r="S63" s="113"/>
      <c r="T63" s="113"/>
      <c r="U63" s="113"/>
      <c r="V63" s="113"/>
      <c r="W63" s="113"/>
      <c r="X63" s="113"/>
    </row>
    <row r="64" spans="1:24" ht="15" customHeight="1" x14ac:dyDescent="0.2"/>
    <row r="65" spans="1:24" x14ac:dyDescent="0.2">
      <c r="A65" s="38"/>
      <c r="B65" s="58"/>
      <c r="C65" s="59" t="str">
        <f>IF(ISTEXT(C7),LEFT(C7,3),TEXT(C7,"#,##0"))</f>
        <v>24,928</v>
      </c>
      <c r="D65" s="59" t="str">
        <f>IF(ISTEXT(D7),LEFT(D7,3),TEXT(D7,"#,##0"))</f>
        <v>419</v>
      </c>
      <c r="E65" s="5"/>
      <c r="F65" s="5"/>
      <c r="G65" s="5"/>
      <c r="H65" s="5"/>
      <c r="I65" s="5"/>
      <c r="J65" s="5"/>
      <c r="K65" s="5"/>
      <c r="L65" s="5"/>
      <c r="M65" s="5"/>
      <c r="N65" s="5"/>
      <c r="O65" s="5"/>
      <c r="P65" s="5"/>
      <c r="Q65" s="5"/>
      <c r="R65" s="60"/>
      <c r="S65" s="61"/>
      <c r="T65" s="5"/>
      <c r="U65" s="5"/>
      <c r="V65" s="5"/>
      <c r="W65" s="61"/>
      <c r="X65" s="37"/>
    </row>
    <row r="66" spans="1:24" s="37" customFormat="1" ht="15" customHeight="1" x14ac:dyDescent="0.2">
      <c r="B66" s="6"/>
      <c r="C66" s="6"/>
      <c r="D66" s="6"/>
      <c r="E66" s="6"/>
      <c r="F66" s="6"/>
      <c r="G66" s="6"/>
      <c r="H66" s="6"/>
      <c r="I66" s="6"/>
      <c r="J66" s="6"/>
      <c r="K66" s="6"/>
      <c r="L66" s="6"/>
      <c r="M66" s="6"/>
      <c r="N66" s="6"/>
      <c r="O66" s="6"/>
      <c r="P66" s="6"/>
      <c r="Q66" s="6"/>
      <c r="R66" s="5"/>
      <c r="T66" s="6"/>
      <c r="U66" s="6"/>
      <c r="V66" s="6"/>
      <c r="W66" s="38"/>
      <c r="X66" s="38"/>
    </row>
    <row r="69" spans="1:24" x14ac:dyDescent="0.2">
      <c r="A69" s="38"/>
      <c r="C69" s="89" t="str">
        <f>IF(ISTEXT(C7),LEFT(C7,3),TEXT(C7,"#,##0"))</f>
        <v>24,928</v>
      </c>
      <c r="D69" s="89" t="str">
        <f>IF(ISTEXT(D7),LEFT(D7,3),TEXT(D7,"#,##0"))</f>
        <v>419</v>
      </c>
    </row>
    <row r="70" spans="1:24" ht="15" customHeight="1" x14ac:dyDescent="0.2">
      <c r="A70" s="38"/>
    </row>
  </sheetData>
  <mergeCells count="16">
    <mergeCell ref="B2:X2"/>
    <mergeCell ref="B4:B5"/>
    <mergeCell ref="C4:C5"/>
    <mergeCell ref="D4:Q4"/>
    <mergeCell ref="R4:S5"/>
    <mergeCell ref="T4:T5"/>
    <mergeCell ref="D5:E5"/>
    <mergeCell ref="F5:G5"/>
    <mergeCell ref="H5:I5"/>
    <mergeCell ref="B63:X63"/>
    <mergeCell ref="J5:K5"/>
    <mergeCell ref="L5:M5"/>
    <mergeCell ref="N5:O5"/>
    <mergeCell ref="P5:Q5"/>
    <mergeCell ref="B62:X62"/>
    <mergeCell ref="U4:V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zoomScale="80" zoomScaleNormal="80" workbookViewId="0"/>
  </sheetViews>
  <sheetFormatPr defaultColWidth="10.140625" defaultRowHeight="14.25" x14ac:dyDescent="0.2"/>
  <cols>
    <col min="1" max="1" width="2.8554687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22" width="0.7109375" style="6" customWidth="1"/>
    <col min="23" max="23" width="11.85546875" style="38" customWidth="1"/>
    <col min="24" max="16384" width="10.140625" style="38"/>
  </cols>
  <sheetData>
    <row r="1" spans="1:24" s="6" customFormat="1" ht="15" customHeight="1" x14ac:dyDescent="0.2">
      <c r="A1" s="1"/>
      <c r="B1" s="2"/>
      <c r="C1" s="3"/>
      <c r="D1" s="3"/>
      <c r="E1" s="3"/>
      <c r="F1" s="3"/>
      <c r="G1" s="3"/>
      <c r="H1" s="3"/>
      <c r="I1" s="3"/>
      <c r="J1" s="3"/>
      <c r="K1" s="3"/>
      <c r="L1" s="3"/>
      <c r="M1" s="3"/>
      <c r="N1" s="3"/>
      <c r="O1" s="3"/>
      <c r="P1" s="3"/>
      <c r="Q1" s="3"/>
      <c r="R1" s="4"/>
      <c r="S1" s="5"/>
      <c r="T1" s="3"/>
      <c r="U1" s="3"/>
      <c r="V1" s="3"/>
    </row>
    <row r="2" spans="1:24" s="8" customFormat="1" ht="15" customHeight="1" x14ac:dyDescent="0.25">
      <c r="A2" s="7"/>
      <c r="B2" s="92" t="str">
        <f>CONCATENATE("Number and percentage of public school female students without disabilities receiving ",LOWER(A7), " by race/ethnicity and English proficiency, by state: School Year 2015-16")</f>
        <v>Number and percentage of public school female students without disabilities receiving school-related arrests by race/ethnicity and English proficiency, by state: School Year 2015-16</v>
      </c>
      <c r="C2" s="92"/>
      <c r="D2" s="92"/>
      <c r="E2" s="92"/>
      <c r="F2" s="92"/>
      <c r="G2" s="92"/>
      <c r="H2" s="92"/>
      <c r="I2" s="92"/>
      <c r="J2" s="92"/>
      <c r="K2" s="92"/>
      <c r="L2" s="92"/>
      <c r="M2" s="92"/>
      <c r="N2" s="92"/>
      <c r="O2" s="92"/>
      <c r="P2" s="92"/>
      <c r="Q2" s="92"/>
      <c r="R2" s="92"/>
      <c r="S2" s="92"/>
      <c r="T2" s="92"/>
      <c r="U2" s="92"/>
      <c r="V2" s="92"/>
      <c r="W2" s="92"/>
      <c r="X2" s="92"/>
    </row>
    <row r="3" spans="1:24" s="6" customFormat="1" ht="15" customHeight="1" thickBot="1" x14ac:dyDescent="0.3">
      <c r="A3" s="1"/>
      <c r="B3" s="9"/>
      <c r="C3" s="10"/>
      <c r="D3" s="10"/>
      <c r="E3" s="10"/>
      <c r="F3" s="10"/>
      <c r="G3" s="10"/>
      <c r="H3" s="10"/>
      <c r="I3" s="10"/>
      <c r="J3" s="10"/>
      <c r="K3" s="10"/>
      <c r="L3" s="10"/>
      <c r="M3" s="10"/>
      <c r="N3" s="10"/>
      <c r="O3" s="10"/>
      <c r="P3" s="10"/>
      <c r="Q3" s="10"/>
      <c r="R3" s="10"/>
      <c r="S3" s="5"/>
      <c r="T3" s="10"/>
      <c r="U3" s="10"/>
      <c r="V3" s="10"/>
    </row>
    <row r="4" spans="1:24" s="12" customFormat="1" ht="24.95" customHeight="1" x14ac:dyDescent="0.2">
      <c r="A4" s="11"/>
      <c r="B4" s="93" t="s">
        <v>0</v>
      </c>
      <c r="C4" s="95" t="s">
        <v>88</v>
      </c>
      <c r="D4" s="101" t="s">
        <v>87</v>
      </c>
      <c r="E4" s="102"/>
      <c r="F4" s="102"/>
      <c r="G4" s="102"/>
      <c r="H4" s="102"/>
      <c r="I4" s="102"/>
      <c r="J4" s="102"/>
      <c r="K4" s="102"/>
      <c r="L4" s="102"/>
      <c r="M4" s="102"/>
      <c r="N4" s="102"/>
      <c r="O4" s="102"/>
      <c r="P4" s="102"/>
      <c r="Q4" s="103"/>
      <c r="R4" s="97" t="s">
        <v>86</v>
      </c>
      <c r="S4" s="98"/>
      <c r="T4" s="104" t="s">
        <v>5</v>
      </c>
      <c r="U4" s="111" t="s">
        <v>6</v>
      </c>
      <c r="V4" s="112"/>
    </row>
    <row r="5" spans="1:24" s="12" customFormat="1" ht="24.95" customHeight="1" x14ac:dyDescent="0.2">
      <c r="A5" s="11"/>
      <c r="B5" s="94"/>
      <c r="C5" s="96"/>
      <c r="D5" s="106" t="s">
        <v>7</v>
      </c>
      <c r="E5" s="107"/>
      <c r="F5" s="108" t="s">
        <v>8</v>
      </c>
      <c r="G5" s="107"/>
      <c r="H5" s="109" t="s">
        <v>9</v>
      </c>
      <c r="I5" s="107"/>
      <c r="J5" s="109" t="s">
        <v>10</v>
      </c>
      <c r="K5" s="107"/>
      <c r="L5" s="109" t="s">
        <v>11</v>
      </c>
      <c r="M5" s="107"/>
      <c r="N5" s="109" t="s">
        <v>12</v>
      </c>
      <c r="O5" s="107"/>
      <c r="P5" s="109" t="s">
        <v>13</v>
      </c>
      <c r="Q5" s="110"/>
      <c r="R5" s="99"/>
      <c r="S5" s="100"/>
      <c r="T5" s="105"/>
      <c r="U5" s="90"/>
      <c r="V5" s="91"/>
    </row>
    <row r="6" spans="1:24"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84</v>
      </c>
      <c r="T6" s="20"/>
      <c r="U6" s="21"/>
      <c r="V6" s="84"/>
    </row>
    <row r="7" spans="1:24" s="24" customFormat="1" ht="15" customHeight="1" x14ac:dyDescent="0.2">
      <c r="A7" s="22" t="s">
        <v>17</v>
      </c>
      <c r="B7" s="76" t="s">
        <v>18</v>
      </c>
      <c r="C7" s="77">
        <v>12615</v>
      </c>
      <c r="D7" s="63">
        <v>286</v>
      </c>
      <c r="E7" s="64">
        <v>2.2671000000000001</v>
      </c>
      <c r="F7" s="65">
        <v>95</v>
      </c>
      <c r="G7" s="64">
        <v>0.75309999999999999</v>
      </c>
      <c r="H7" s="65">
        <v>2839</v>
      </c>
      <c r="I7" s="64">
        <v>22.504999999999999</v>
      </c>
      <c r="J7" s="65">
        <v>5170</v>
      </c>
      <c r="K7" s="64">
        <v>40.982999999999997</v>
      </c>
      <c r="L7" s="65">
        <v>3679</v>
      </c>
      <c r="M7" s="64">
        <v>29.164000000000001</v>
      </c>
      <c r="N7" s="66">
        <v>92</v>
      </c>
      <c r="O7" s="64">
        <v>0.72929999999999995</v>
      </c>
      <c r="P7" s="67">
        <v>454</v>
      </c>
      <c r="Q7" s="68">
        <v>3.5989</v>
      </c>
      <c r="R7" s="69">
        <v>565</v>
      </c>
      <c r="S7" s="68">
        <v>4.4787999999999997</v>
      </c>
      <c r="T7" s="74">
        <v>96360</v>
      </c>
      <c r="U7" s="81">
        <v>98.070999999999998</v>
      </c>
      <c r="V7" s="81"/>
    </row>
    <row r="8" spans="1:24" s="24" customFormat="1" ht="15" customHeight="1" x14ac:dyDescent="0.2">
      <c r="A8" s="22" t="s">
        <v>19</v>
      </c>
      <c r="B8" s="62" t="s">
        <v>20</v>
      </c>
      <c r="C8" s="39">
        <v>256</v>
      </c>
      <c r="D8" s="40">
        <v>3</v>
      </c>
      <c r="E8" s="42">
        <v>1.1718999999999999</v>
      </c>
      <c r="F8" s="44">
        <v>0</v>
      </c>
      <c r="G8" s="42">
        <v>0</v>
      </c>
      <c r="H8" s="43">
        <v>6</v>
      </c>
      <c r="I8" s="42">
        <v>2.3437999999999999</v>
      </c>
      <c r="J8" s="44">
        <v>184</v>
      </c>
      <c r="K8" s="42">
        <v>71.875</v>
      </c>
      <c r="L8" s="44">
        <v>61</v>
      </c>
      <c r="M8" s="42">
        <v>23.827999999999999</v>
      </c>
      <c r="N8" s="44">
        <v>0</v>
      </c>
      <c r="O8" s="42">
        <v>0</v>
      </c>
      <c r="P8" s="48">
        <v>2</v>
      </c>
      <c r="Q8" s="41">
        <v>0.78129999999999999</v>
      </c>
      <c r="R8" s="40">
        <v>3</v>
      </c>
      <c r="S8" s="41">
        <v>1.1718999999999999</v>
      </c>
      <c r="T8" s="25">
        <v>1400</v>
      </c>
      <c r="U8" s="46">
        <v>100</v>
      </c>
      <c r="V8" s="46"/>
    </row>
    <row r="9" spans="1:24" s="24" customFormat="1" ht="15" customHeight="1" x14ac:dyDescent="0.2">
      <c r="A9" s="22" t="s">
        <v>19</v>
      </c>
      <c r="B9" s="78" t="s">
        <v>21</v>
      </c>
      <c r="C9" s="77">
        <v>1</v>
      </c>
      <c r="D9" s="63">
        <v>0</v>
      </c>
      <c r="E9" s="64">
        <v>0</v>
      </c>
      <c r="F9" s="65">
        <v>0</v>
      </c>
      <c r="G9" s="64">
        <v>0</v>
      </c>
      <c r="H9" s="65">
        <v>0</v>
      </c>
      <c r="I9" s="64">
        <v>0</v>
      </c>
      <c r="J9" s="66">
        <v>0</v>
      </c>
      <c r="K9" s="64">
        <v>0</v>
      </c>
      <c r="L9" s="66">
        <v>1</v>
      </c>
      <c r="M9" s="64">
        <v>100</v>
      </c>
      <c r="N9" s="65">
        <v>0</v>
      </c>
      <c r="O9" s="64">
        <v>0</v>
      </c>
      <c r="P9" s="70">
        <v>0</v>
      </c>
      <c r="Q9" s="68">
        <v>0</v>
      </c>
      <c r="R9" s="71">
        <v>0</v>
      </c>
      <c r="S9" s="68">
        <v>0</v>
      </c>
      <c r="T9" s="74">
        <v>503</v>
      </c>
      <c r="U9" s="81">
        <v>100</v>
      </c>
      <c r="V9" s="81"/>
    </row>
    <row r="10" spans="1:24" s="24" customFormat="1" ht="15" customHeight="1" x14ac:dyDescent="0.2">
      <c r="A10" s="22" t="s">
        <v>19</v>
      </c>
      <c r="B10" s="62" t="s">
        <v>22</v>
      </c>
      <c r="C10" s="39">
        <v>336</v>
      </c>
      <c r="D10" s="47">
        <v>41</v>
      </c>
      <c r="E10" s="42">
        <v>12.202400000000001</v>
      </c>
      <c r="F10" s="44">
        <v>0</v>
      </c>
      <c r="G10" s="42">
        <v>0</v>
      </c>
      <c r="H10" s="43">
        <v>177</v>
      </c>
      <c r="I10" s="42">
        <v>52.678600000000003</v>
      </c>
      <c r="J10" s="44">
        <v>24</v>
      </c>
      <c r="K10" s="42">
        <v>7.1429</v>
      </c>
      <c r="L10" s="43">
        <v>85</v>
      </c>
      <c r="M10" s="42">
        <v>25.297999999999998</v>
      </c>
      <c r="N10" s="43">
        <v>1</v>
      </c>
      <c r="O10" s="42">
        <v>0.29759999999999998</v>
      </c>
      <c r="P10" s="45">
        <v>8</v>
      </c>
      <c r="Q10" s="41">
        <v>2.3809999999999998</v>
      </c>
      <c r="R10" s="47">
        <v>10</v>
      </c>
      <c r="S10" s="41">
        <v>2.9762</v>
      </c>
      <c r="T10" s="25">
        <v>1977</v>
      </c>
      <c r="U10" s="46">
        <v>100</v>
      </c>
      <c r="V10" s="46"/>
    </row>
    <row r="11" spans="1:24" s="24" customFormat="1" ht="15" customHeight="1" x14ac:dyDescent="0.2">
      <c r="A11" s="22" t="s">
        <v>19</v>
      </c>
      <c r="B11" s="78" t="s">
        <v>23</v>
      </c>
      <c r="C11" s="77">
        <v>135</v>
      </c>
      <c r="D11" s="63">
        <v>0</v>
      </c>
      <c r="E11" s="64">
        <v>0</v>
      </c>
      <c r="F11" s="66">
        <v>0</v>
      </c>
      <c r="G11" s="64">
        <v>0</v>
      </c>
      <c r="H11" s="65">
        <v>18</v>
      </c>
      <c r="I11" s="64">
        <v>13.333299999999999</v>
      </c>
      <c r="J11" s="65">
        <v>55</v>
      </c>
      <c r="K11" s="64">
        <v>40.740699999999997</v>
      </c>
      <c r="L11" s="65">
        <v>53</v>
      </c>
      <c r="M11" s="64">
        <v>39.259</v>
      </c>
      <c r="N11" s="65">
        <v>4</v>
      </c>
      <c r="O11" s="64">
        <v>2.9630000000000001</v>
      </c>
      <c r="P11" s="70">
        <v>5</v>
      </c>
      <c r="Q11" s="68">
        <v>3.7037</v>
      </c>
      <c r="R11" s="71">
        <v>16</v>
      </c>
      <c r="S11" s="68">
        <v>11.851900000000001</v>
      </c>
      <c r="T11" s="74">
        <v>1092</v>
      </c>
      <c r="U11" s="81">
        <v>100</v>
      </c>
      <c r="V11" s="81"/>
    </row>
    <row r="12" spans="1:24" s="24" customFormat="1" ht="15" customHeight="1" x14ac:dyDescent="0.2">
      <c r="A12" s="22" t="s">
        <v>19</v>
      </c>
      <c r="B12" s="62" t="s">
        <v>24</v>
      </c>
      <c r="C12" s="39">
        <v>530</v>
      </c>
      <c r="D12" s="40">
        <v>5</v>
      </c>
      <c r="E12" s="42">
        <v>0.94340000000000002</v>
      </c>
      <c r="F12" s="43">
        <v>10</v>
      </c>
      <c r="G12" s="42">
        <v>1.8868</v>
      </c>
      <c r="H12" s="44">
        <v>303</v>
      </c>
      <c r="I12" s="42">
        <v>57.169800000000002</v>
      </c>
      <c r="J12" s="44">
        <v>110</v>
      </c>
      <c r="K12" s="42">
        <v>20.7547</v>
      </c>
      <c r="L12" s="44">
        <v>70</v>
      </c>
      <c r="M12" s="42">
        <v>13.208</v>
      </c>
      <c r="N12" s="43">
        <v>6</v>
      </c>
      <c r="O12" s="42">
        <v>1.1321000000000001</v>
      </c>
      <c r="P12" s="48">
        <v>26</v>
      </c>
      <c r="Q12" s="41">
        <v>4.9057000000000004</v>
      </c>
      <c r="R12" s="47">
        <v>55</v>
      </c>
      <c r="S12" s="41">
        <v>10.3774</v>
      </c>
      <c r="T12" s="25">
        <v>10138</v>
      </c>
      <c r="U12" s="46">
        <v>100</v>
      </c>
      <c r="V12" s="46"/>
    </row>
    <row r="13" spans="1:24" s="24" customFormat="1" ht="15" customHeight="1" x14ac:dyDescent="0.2">
      <c r="A13" s="22" t="s">
        <v>19</v>
      </c>
      <c r="B13" s="78" t="s">
        <v>25</v>
      </c>
      <c r="C13" s="77">
        <v>45</v>
      </c>
      <c r="D13" s="63">
        <v>8</v>
      </c>
      <c r="E13" s="64">
        <v>17.777799999999999</v>
      </c>
      <c r="F13" s="66">
        <v>1</v>
      </c>
      <c r="G13" s="64">
        <v>2.2222</v>
      </c>
      <c r="H13" s="65">
        <v>22</v>
      </c>
      <c r="I13" s="64">
        <v>48.8889</v>
      </c>
      <c r="J13" s="66">
        <v>3</v>
      </c>
      <c r="K13" s="64">
        <v>6.6666999999999996</v>
      </c>
      <c r="L13" s="65">
        <v>10</v>
      </c>
      <c r="M13" s="64">
        <v>22.222000000000001</v>
      </c>
      <c r="N13" s="65">
        <v>0</v>
      </c>
      <c r="O13" s="64">
        <v>0</v>
      </c>
      <c r="P13" s="67">
        <v>1</v>
      </c>
      <c r="Q13" s="68">
        <v>2.2222</v>
      </c>
      <c r="R13" s="63">
        <v>9</v>
      </c>
      <c r="S13" s="68">
        <v>20</v>
      </c>
      <c r="T13" s="74">
        <v>1868</v>
      </c>
      <c r="U13" s="81">
        <v>91.381</v>
      </c>
      <c r="V13" s="81"/>
    </row>
    <row r="14" spans="1:24" s="24" customFormat="1" ht="15" customHeight="1" x14ac:dyDescent="0.2">
      <c r="A14" s="22" t="s">
        <v>19</v>
      </c>
      <c r="B14" s="62" t="s">
        <v>26</v>
      </c>
      <c r="C14" s="49">
        <v>271</v>
      </c>
      <c r="D14" s="40">
        <v>3</v>
      </c>
      <c r="E14" s="42">
        <v>1.107</v>
      </c>
      <c r="F14" s="44">
        <v>1</v>
      </c>
      <c r="G14" s="42">
        <v>0.36899999999999999</v>
      </c>
      <c r="H14" s="43">
        <v>110</v>
      </c>
      <c r="I14" s="42">
        <v>40.590400000000002</v>
      </c>
      <c r="J14" s="43">
        <v>85</v>
      </c>
      <c r="K14" s="42">
        <v>31.365300000000001</v>
      </c>
      <c r="L14" s="43">
        <v>63</v>
      </c>
      <c r="M14" s="42">
        <v>23.247</v>
      </c>
      <c r="N14" s="44">
        <v>0</v>
      </c>
      <c r="O14" s="42">
        <v>0</v>
      </c>
      <c r="P14" s="45">
        <v>9</v>
      </c>
      <c r="Q14" s="41">
        <v>3.3210000000000002</v>
      </c>
      <c r="R14" s="47">
        <v>24</v>
      </c>
      <c r="S14" s="41">
        <v>8.8560999999999996</v>
      </c>
      <c r="T14" s="25">
        <v>1238</v>
      </c>
      <c r="U14" s="46">
        <v>100</v>
      </c>
      <c r="V14" s="46"/>
    </row>
    <row r="15" spans="1:24" s="24" customFormat="1" ht="15" customHeight="1" x14ac:dyDescent="0.2">
      <c r="A15" s="22" t="s">
        <v>19</v>
      </c>
      <c r="B15" s="78" t="s">
        <v>27</v>
      </c>
      <c r="C15" s="79">
        <v>97</v>
      </c>
      <c r="D15" s="63">
        <v>0</v>
      </c>
      <c r="E15" s="64">
        <v>0</v>
      </c>
      <c r="F15" s="65">
        <v>0</v>
      </c>
      <c r="G15" s="64">
        <v>0</v>
      </c>
      <c r="H15" s="65">
        <v>12</v>
      </c>
      <c r="I15" s="64">
        <v>12.3711</v>
      </c>
      <c r="J15" s="66">
        <v>52</v>
      </c>
      <c r="K15" s="64">
        <v>53.608199999999997</v>
      </c>
      <c r="L15" s="65">
        <v>27</v>
      </c>
      <c r="M15" s="64">
        <v>27.835000000000001</v>
      </c>
      <c r="N15" s="66">
        <v>0</v>
      </c>
      <c r="O15" s="64">
        <v>0</v>
      </c>
      <c r="P15" s="67">
        <v>6</v>
      </c>
      <c r="Q15" s="68">
        <v>6.1856</v>
      </c>
      <c r="R15" s="71">
        <v>2</v>
      </c>
      <c r="S15" s="68">
        <v>2.0619000000000001</v>
      </c>
      <c r="T15" s="74">
        <v>235</v>
      </c>
      <c r="U15" s="81">
        <v>100</v>
      </c>
      <c r="V15" s="81"/>
    </row>
    <row r="16" spans="1:24" s="24" customFormat="1" ht="15" customHeight="1" x14ac:dyDescent="0.2">
      <c r="A16" s="22" t="s">
        <v>19</v>
      </c>
      <c r="B16" s="62" t="s">
        <v>28</v>
      </c>
      <c r="C16" s="49">
        <v>58</v>
      </c>
      <c r="D16" s="47">
        <v>0</v>
      </c>
      <c r="E16" s="42">
        <v>0</v>
      </c>
      <c r="F16" s="43">
        <v>0</v>
      </c>
      <c r="G16" s="42">
        <v>0</v>
      </c>
      <c r="H16" s="44">
        <v>1</v>
      </c>
      <c r="I16" s="42">
        <v>1.7241</v>
      </c>
      <c r="J16" s="43">
        <v>57</v>
      </c>
      <c r="K16" s="42">
        <v>98.275899999999993</v>
      </c>
      <c r="L16" s="44">
        <v>0</v>
      </c>
      <c r="M16" s="42">
        <v>0</v>
      </c>
      <c r="N16" s="43">
        <v>0</v>
      </c>
      <c r="O16" s="42">
        <v>0</v>
      </c>
      <c r="P16" s="45">
        <v>0</v>
      </c>
      <c r="Q16" s="41">
        <v>0</v>
      </c>
      <c r="R16" s="40">
        <v>0</v>
      </c>
      <c r="S16" s="41">
        <v>0</v>
      </c>
      <c r="T16" s="25">
        <v>221</v>
      </c>
      <c r="U16" s="46">
        <v>100</v>
      </c>
      <c r="V16" s="46"/>
    </row>
    <row r="17" spans="1:22" s="24" customFormat="1" ht="15" customHeight="1" x14ac:dyDescent="0.2">
      <c r="A17" s="22" t="s">
        <v>19</v>
      </c>
      <c r="B17" s="78" t="s">
        <v>29</v>
      </c>
      <c r="C17" s="77">
        <v>335</v>
      </c>
      <c r="D17" s="63">
        <v>3</v>
      </c>
      <c r="E17" s="64">
        <v>0.89549999999999996</v>
      </c>
      <c r="F17" s="66">
        <v>0</v>
      </c>
      <c r="G17" s="64">
        <v>0</v>
      </c>
      <c r="H17" s="65">
        <v>61</v>
      </c>
      <c r="I17" s="64">
        <v>18.209</v>
      </c>
      <c r="J17" s="66">
        <v>157</v>
      </c>
      <c r="K17" s="64">
        <v>46.865699999999997</v>
      </c>
      <c r="L17" s="66">
        <v>97</v>
      </c>
      <c r="M17" s="64">
        <v>28.954999999999998</v>
      </c>
      <c r="N17" s="66">
        <v>0</v>
      </c>
      <c r="O17" s="64">
        <v>0</v>
      </c>
      <c r="P17" s="70">
        <v>17</v>
      </c>
      <c r="Q17" s="68">
        <v>5.0746000000000002</v>
      </c>
      <c r="R17" s="63">
        <v>7</v>
      </c>
      <c r="S17" s="68">
        <v>2.0895999999999999</v>
      </c>
      <c r="T17" s="74">
        <v>3952</v>
      </c>
      <c r="U17" s="81">
        <v>100</v>
      </c>
      <c r="V17" s="81"/>
    </row>
    <row r="18" spans="1:22" s="24" customFormat="1" ht="15" customHeight="1" x14ac:dyDescent="0.2">
      <c r="A18" s="22" t="s">
        <v>19</v>
      </c>
      <c r="B18" s="62" t="s">
        <v>30</v>
      </c>
      <c r="C18" s="39">
        <v>831</v>
      </c>
      <c r="D18" s="47">
        <v>0</v>
      </c>
      <c r="E18" s="42">
        <v>0</v>
      </c>
      <c r="F18" s="44">
        <v>5</v>
      </c>
      <c r="G18" s="42">
        <v>0.60170000000000001</v>
      </c>
      <c r="H18" s="44">
        <v>64</v>
      </c>
      <c r="I18" s="42">
        <v>7.7016</v>
      </c>
      <c r="J18" s="44">
        <v>568</v>
      </c>
      <c r="K18" s="42">
        <v>68.351399999999998</v>
      </c>
      <c r="L18" s="44">
        <v>171</v>
      </c>
      <c r="M18" s="42">
        <v>20.577999999999999</v>
      </c>
      <c r="N18" s="44">
        <v>2</v>
      </c>
      <c r="O18" s="42">
        <v>0.2407</v>
      </c>
      <c r="P18" s="45">
        <v>21</v>
      </c>
      <c r="Q18" s="41">
        <v>2.5270999999999999</v>
      </c>
      <c r="R18" s="47">
        <v>16</v>
      </c>
      <c r="S18" s="41">
        <v>1.9254</v>
      </c>
      <c r="T18" s="25">
        <v>2407</v>
      </c>
      <c r="U18" s="46">
        <v>100</v>
      </c>
      <c r="V18" s="46"/>
    </row>
    <row r="19" spans="1:22" s="24" customFormat="1" ht="15" customHeight="1" x14ac:dyDescent="0.2">
      <c r="A19" s="22" t="s">
        <v>19</v>
      </c>
      <c r="B19" s="78" t="s">
        <v>31</v>
      </c>
      <c r="C19" s="77">
        <v>123</v>
      </c>
      <c r="D19" s="63">
        <v>0</v>
      </c>
      <c r="E19" s="64">
        <v>0</v>
      </c>
      <c r="F19" s="65">
        <v>26</v>
      </c>
      <c r="G19" s="64">
        <v>21.138200000000001</v>
      </c>
      <c r="H19" s="65">
        <v>11</v>
      </c>
      <c r="I19" s="64">
        <v>8.9430999999999994</v>
      </c>
      <c r="J19" s="65">
        <v>3</v>
      </c>
      <c r="K19" s="64">
        <v>2.4390000000000001</v>
      </c>
      <c r="L19" s="65">
        <v>12</v>
      </c>
      <c r="M19" s="64">
        <v>9.7560000000000002</v>
      </c>
      <c r="N19" s="65">
        <v>61</v>
      </c>
      <c r="O19" s="64">
        <v>49.593499999999999</v>
      </c>
      <c r="P19" s="67">
        <v>10</v>
      </c>
      <c r="Q19" s="68">
        <v>8.1301000000000005</v>
      </c>
      <c r="R19" s="63">
        <v>14</v>
      </c>
      <c r="S19" s="68">
        <v>11.382099999999999</v>
      </c>
      <c r="T19" s="74">
        <v>290</v>
      </c>
      <c r="U19" s="81">
        <v>100</v>
      </c>
      <c r="V19" s="81"/>
    </row>
    <row r="20" spans="1:22" s="24" customFormat="1" ht="15" customHeight="1" x14ac:dyDescent="0.2">
      <c r="A20" s="22" t="s">
        <v>19</v>
      </c>
      <c r="B20" s="62" t="s">
        <v>32</v>
      </c>
      <c r="C20" s="49">
        <v>24</v>
      </c>
      <c r="D20" s="47">
        <v>1</v>
      </c>
      <c r="E20" s="42">
        <v>4.1666999999999996</v>
      </c>
      <c r="F20" s="43">
        <v>0</v>
      </c>
      <c r="G20" s="42">
        <v>0</v>
      </c>
      <c r="H20" s="44">
        <v>6</v>
      </c>
      <c r="I20" s="42">
        <v>25</v>
      </c>
      <c r="J20" s="43">
        <v>0</v>
      </c>
      <c r="K20" s="42">
        <v>0</v>
      </c>
      <c r="L20" s="43">
        <v>17</v>
      </c>
      <c r="M20" s="42">
        <v>70.832999999999998</v>
      </c>
      <c r="N20" s="43">
        <v>0</v>
      </c>
      <c r="O20" s="42">
        <v>0</v>
      </c>
      <c r="P20" s="45">
        <v>0</v>
      </c>
      <c r="Q20" s="41">
        <v>0</v>
      </c>
      <c r="R20" s="47">
        <v>0</v>
      </c>
      <c r="S20" s="41">
        <v>0</v>
      </c>
      <c r="T20" s="25">
        <v>720</v>
      </c>
      <c r="U20" s="46">
        <v>100</v>
      </c>
      <c r="V20" s="46"/>
    </row>
    <row r="21" spans="1:22" s="24" customFormat="1" ht="15" customHeight="1" x14ac:dyDescent="0.2">
      <c r="A21" s="22" t="s">
        <v>19</v>
      </c>
      <c r="B21" s="78" t="s">
        <v>33</v>
      </c>
      <c r="C21" s="77">
        <v>751</v>
      </c>
      <c r="D21" s="71">
        <v>2</v>
      </c>
      <c r="E21" s="64">
        <v>0.26629999999999998</v>
      </c>
      <c r="F21" s="65">
        <v>6</v>
      </c>
      <c r="G21" s="64">
        <v>0.79890000000000005</v>
      </c>
      <c r="H21" s="66">
        <v>153</v>
      </c>
      <c r="I21" s="64">
        <v>20.372800000000002</v>
      </c>
      <c r="J21" s="65">
        <v>383</v>
      </c>
      <c r="K21" s="64">
        <v>50.998699999999999</v>
      </c>
      <c r="L21" s="65">
        <v>180</v>
      </c>
      <c r="M21" s="64">
        <v>23.968</v>
      </c>
      <c r="N21" s="65">
        <v>0</v>
      </c>
      <c r="O21" s="64">
        <v>0</v>
      </c>
      <c r="P21" s="70">
        <v>27</v>
      </c>
      <c r="Q21" s="68">
        <v>3.5952000000000002</v>
      </c>
      <c r="R21" s="63">
        <v>22</v>
      </c>
      <c r="S21" s="68">
        <v>2.9293999999999998</v>
      </c>
      <c r="T21" s="74">
        <v>4081</v>
      </c>
      <c r="U21" s="81">
        <v>99.73</v>
      </c>
      <c r="V21" s="81"/>
    </row>
    <row r="22" spans="1:22" s="24" customFormat="1" ht="15" customHeight="1" x14ac:dyDescent="0.2">
      <c r="A22" s="22" t="s">
        <v>19</v>
      </c>
      <c r="B22" s="62" t="s">
        <v>34</v>
      </c>
      <c r="C22" s="39">
        <v>379</v>
      </c>
      <c r="D22" s="40">
        <v>4</v>
      </c>
      <c r="E22" s="42">
        <v>1.0553999999999999</v>
      </c>
      <c r="F22" s="43">
        <v>0</v>
      </c>
      <c r="G22" s="42">
        <v>0</v>
      </c>
      <c r="H22" s="43">
        <v>35</v>
      </c>
      <c r="I22" s="42">
        <v>9.2347999999999999</v>
      </c>
      <c r="J22" s="44">
        <v>125</v>
      </c>
      <c r="K22" s="42">
        <v>32.981499999999997</v>
      </c>
      <c r="L22" s="44">
        <v>185</v>
      </c>
      <c r="M22" s="42">
        <v>48.813000000000002</v>
      </c>
      <c r="N22" s="44">
        <v>1</v>
      </c>
      <c r="O22" s="42">
        <v>0.26390000000000002</v>
      </c>
      <c r="P22" s="48">
        <v>29</v>
      </c>
      <c r="Q22" s="41">
        <v>7.6516999999999999</v>
      </c>
      <c r="R22" s="47">
        <v>9</v>
      </c>
      <c r="S22" s="41">
        <v>2.3746999999999998</v>
      </c>
      <c r="T22" s="25">
        <v>1879</v>
      </c>
      <c r="U22" s="46">
        <v>100</v>
      </c>
      <c r="V22" s="46"/>
    </row>
    <row r="23" spans="1:22" s="24" customFormat="1" ht="15" customHeight="1" x14ac:dyDescent="0.2">
      <c r="A23" s="22" t="s">
        <v>19</v>
      </c>
      <c r="B23" s="78" t="s">
        <v>35</v>
      </c>
      <c r="C23" s="77">
        <v>314</v>
      </c>
      <c r="D23" s="63">
        <v>4</v>
      </c>
      <c r="E23" s="64">
        <v>1.2739</v>
      </c>
      <c r="F23" s="65">
        <v>3</v>
      </c>
      <c r="G23" s="64">
        <v>0.95540000000000003</v>
      </c>
      <c r="H23" s="65">
        <v>15</v>
      </c>
      <c r="I23" s="64">
        <v>4.7770999999999999</v>
      </c>
      <c r="J23" s="65">
        <v>97</v>
      </c>
      <c r="K23" s="64">
        <v>30.8917</v>
      </c>
      <c r="L23" s="65">
        <v>174</v>
      </c>
      <c r="M23" s="64">
        <v>55.414000000000001</v>
      </c>
      <c r="N23" s="65">
        <v>5</v>
      </c>
      <c r="O23" s="64">
        <v>1.5924</v>
      </c>
      <c r="P23" s="70">
        <v>16</v>
      </c>
      <c r="Q23" s="68">
        <v>5.0955000000000004</v>
      </c>
      <c r="R23" s="71">
        <v>14</v>
      </c>
      <c r="S23" s="68">
        <v>4.4585999999999997</v>
      </c>
      <c r="T23" s="74">
        <v>1365</v>
      </c>
      <c r="U23" s="81">
        <v>100</v>
      </c>
      <c r="V23" s="81"/>
    </row>
    <row r="24" spans="1:22" s="24" customFormat="1" ht="15" customHeight="1" x14ac:dyDescent="0.2">
      <c r="A24" s="22" t="s">
        <v>19</v>
      </c>
      <c r="B24" s="62" t="s">
        <v>36</v>
      </c>
      <c r="C24" s="39">
        <v>84</v>
      </c>
      <c r="D24" s="47">
        <v>2</v>
      </c>
      <c r="E24" s="42">
        <v>2.3809999999999998</v>
      </c>
      <c r="F24" s="44">
        <v>1</v>
      </c>
      <c r="G24" s="42">
        <v>1.1904999999999999</v>
      </c>
      <c r="H24" s="43">
        <v>20</v>
      </c>
      <c r="I24" s="42">
        <v>23.8095</v>
      </c>
      <c r="J24" s="44">
        <v>19</v>
      </c>
      <c r="K24" s="42">
        <v>22.619</v>
      </c>
      <c r="L24" s="44">
        <v>35</v>
      </c>
      <c r="M24" s="42">
        <v>41.667000000000002</v>
      </c>
      <c r="N24" s="44">
        <v>0</v>
      </c>
      <c r="O24" s="42">
        <v>0</v>
      </c>
      <c r="P24" s="48">
        <v>7</v>
      </c>
      <c r="Q24" s="41">
        <v>8.3332999999999995</v>
      </c>
      <c r="R24" s="47">
        <v>7</v>
      </c>
      <c r="S24" s="41">
        <v>8.3332999999999995</v>
      </c>
      <c r="T24" s="25">
        <v>1356</v>
      </c>
      <c r="U24" s="46">
        <v>99.778999999999996</v>
      </c>
      <c r="V24" s="46"/>
    </row>
    <row r="25" spans="1:22" s="24" customFormat="1" ht="15" customHeight="1" x14ac:dyDescent="0.2">
      <c r="A25" s="22" t="s">
        <v>19</v>
      </c>
      <c r="B25" s="78" t="s">
        <v>37</v>
      </c>
      <c r="C25" s="79">
        <v>95</v>
      </c>
      <c r="D25" s="63">
        <v>0</v>
      </c>
      <c r="E25" s="64">
        <v>0</v>
      </c>
      <c r="F25" s="65">
        <v>0</v>
      </c>
      <c r="G25" s="64">
        <v>0</v>
      </c>
      <c r="H25" s="65">
        <v>5</v>
      </c>
      <c r="I25" s="64">
        <v>5.2632000000000003</v>
      </c>
      <c r="J25" s="65">
        <v>33</v>
      </c>
      <c r="K25" s="64">
        <v>34.736800000000002</v>
      </c>
      <c r="L25" s="66">
        <v>47</v>
      </c>
      <c r="M25" s="64">
        <v>49.473999999999997</v>
      </c>
      <c r="N25" s="65">
        <v>0</v>
      </c>
      <c r="O25" s="64">
        <v>0</v>
      </c>
      <c r="P25" s="70">
        <v>10</v>
      </c>
      <c r="Q25" s="68">
        <v>10.526300000000001</v>
      </c>
      <c r="R25" s="63">
        <v>1</v>
      </c>
      <c r="S25" s="68">
        <v>1.0526</v>
      </c>
      <c r="T25" s="74">
        <v>1407</v>
      </c>
      <c r="U25" s="81">
        <v>100</v>
      </c>
      <c r="V25" s="81"/>
    </row>
    <row r="26" spans="1:22" s="24" customFormat="1" ht="15" customHeight="1" x14ac:dyDescent="0.2">
      <c r="A26" s="22" t="s">
        <v>19</v>
      </c>
      <c r="B26" s="62" t="s">
        <v>38</v>
      </c>
      <c r="C26" s="39">
        <v>379</v>
      </c>
      <c r="D26" s="40">
        <v>0</v>
      </c>
      <c r="E26" s="42">
        <v>0</v>
      </c>
      <c r="F26" s="43">
        <v>0</v>
      </c>
      <c r="G26" s="42">
        <v>0</v>
      </c>
      <c r="H26" s="43">
        <v>18</v>
      </c>
      <c r="I26" s="42">
        <v>4.7492999999999999</v>
      </c>
      <c r="J26" s="44">
        <v>318</v>
      </c>
      <c r="K26" s="42">
        <v>83.905000000000001</v>
      </c>
      <c r="L26" s="44">
        <v>38</v>
      </c>
      <c r="M26" s="42">
        <v>10.026</v>
      </c>
      <c r="N26" s="43">
        <v>0</v>
      </c>
      <c r="O26" s="42">
        <v>0</v>
      </c>
      <c r="P26" s="48">
        <v>5</v>
      </c>
      <c r="Q26" s="41">
        <v>1.3192999999999999</v>
      </c>
      <c r="R26" s="40">
        <v>1</v>
      </c>
      <c r="S26" s="41">
        <v>0.26390000000000002</v>
      </c>
      <c r="T26" s="25">
        <v>1367</v>
      </c>
      <c r="U26" s="46">
        <v>100</v>
      </c>
      <c r="V26" s="46"/>
    </row>
    <row r="27" spans="1:22" s="24" customFormat="1" ht="15" customHeight="1" x14ac:dyDescent="0.2">
      <c r="A27" s="22" t="s">
        <v>19</v>
      </c>
      <c r="B27" s="78" t="s">
        <v>39</v>
      </c>
      <c r="C27" s="79">
        <v>11</v>
      </c>
      <c r="D27" s="71">
        <v>0</v>
      </c>
      <c r="E27" s="64">
        <v>0</v>
      </c>
      <c r="F27" s="65">
        <v>1</v>
      </c>
      <c r="G27" s="64">
        <v>9.0908999999999995</v>
      </c>
      <c r="H27" s="65">
        <v>0</v>
      </c>
      <c r="I27" s="64">
        <v>0</v>
      </c>
      <c r="J27" s="65">
        <v>0</v>
      </c>
      <c r="K27" s="64">
        <v>0</v>
      </c>
      <c r="L27" s="66">
        <v>10</v>
      </c>
      <c r="M27" s="64">
        <v>90.909000000000006</v>
      </c>
      <c r="N27" s="65">
        <v>0</v>
      </c>
      <c r="O27" s="64">
        <v>0</v>
      </c>
      <c r="P27" s="70">
        <v>0</v>
      </c>
      <c r="Q27" s="68">
        <v>0</v>
      </c>
      <c r="R27" s="71">
        <v>0</v>
      </c>
      <c r="S27" s="68">
        <v>0</v>
      </c>
      <c r="T27" s="74">
        <v>589</v>
      </c>
      <c r="U27" s="81">
        <v>100</v>
      </c>
      <c r="V27" s="81"/>
    </row>
    <row r="28" spans="1:22" s="24" customFormat="1" ht="15" customHeight="1" x14ac:dyDescent="0.2">
      <c r="A28" s="22" t="s">
        <v>19</v>
      </c>
      <c r="B28" s="62" t="s">
        <v>40</v>
      </c>
      <c r="C28" s="49">
        <v>463</v>
      </c>
      <c r="D28" s="47">
        <v>0</v>
      </c>
      <c r="E28" s="42">
        <v>0</v>
      </c>
      <c r="F28" s="44">
        <v>1</v>
      </c>
      <c r="G28" s="42">
        <v>0.216</v>
      </c>
      <c r="H28" s="44">
        <v>28</v>
      </c>
      <c r="I28" s="42">
        <v>6.0475000000000003</v>
      </c>
      <c r="J28" s="44">
        <v>287</v>
      </c>
      <c r="K28" s="42">
        <v>61.987000000000002</v>
      </c>
      <c r="L28" s="43">
        <v>121</v>
      </c>
      <c r="M28" s="42">
        <v>26.134</v>
      </c>
      <c r="N28" s="44">
        <v>1</v>
      </c>
      <c r="O28" s="42">
        <v>0.216</v>
      </c>
      <c r="P28" s="45">
        <v>25</v>
      </c>
      <c r="Q28" s="41">
        <v>5.3996000000000004</v>
      </c>
      <c r="R28" s="40">
        <v>7</v>
      </c>
      <c r="S28" s="41">
        <v>1.5119</v>
      </c>
      <c r="T28" s="25">
        <v>1434</v>
      </c>
      <c r="U28" s="46">
        <v>100</v>
      </c>
      <c r="V28" s="46"/>
    </row>
    <row r="29" spans="1:22" s="24" customFormat="1" ht="15" customHeight="1" x14ac:dyDescent="0.2">
      <c r="A29" s="22" t="s">
        <v>19</v>
      </c>
      <c r="B29" s="78" t="s">
        <v>41</v>
      </c>
      <c r="C29" s="77">
        <v>58</v>
      </c>
      <c r="D29" s="63">
        <v>0</v>
      </c>
      <c r="E29" s="64">
        <v>0</v>
      </c>
      <c r="F29" s="65">
        <v>1</v>
      </c>
      <c r="G29" s="64">
        <v>1.7241</v>
      </c>
      <c r="H29" s="66">
        <v>30</v>
      </c>
      <c r="I29" s="64">
        <v>51.7241</v>
      </c>
      <c r="J29" s="65">
        <v>13</v>
      </c>
      <c r="K29" s="64">
        <v>22.413799999999998</v>
      </c>
      <c r="L29" s="66">
        <v>14</v>
      </c>
      <c r="M29" s="64">
        <v>24.138000000000002</v>
      </c>
      <c r="N29" s="65">
        <v>0</v>
      </c>
      <c r="O29" s="64">
        <v>0</v>
      </c>
      <c r="P29" s="70">
        <v>0</v>
      </c>
      <c r="Q29" s="68">
        <v>0</v>
      </c>
      <c r="R29" s="63">
        <v>4</v>
      </c>
      <c r="S29" s="68">
        <v>6.8966000000000003</v>
      </c>
      <c r="T29" s="74">
        <v>1873</v>
      </c>
      <c r="U29" s="81">
        <v>100</v>
      </c>
      <c r="V29" s="81"/>
    </row>
    <row r="30" spans="1:22" s="24" customFormat="1" ht="15" customHeight="1" x14ac:dyDescent="0.2">
      <c r="A30" s="22" t="s">
        <v>19</v>
      </c>
      <c r="B30" s="62" t="s">
        <v>42</v>
      </c>
      <c r="C30" s="39">
        <v>183</v>
      </c>
      <c r="D30" s="47">
        <v>2</v>
      </c>
      <c r="E30" s="42">
        <v>1.0929</v>
      </c>
      <c r="F30" s="43">
        <v>0</v>
      </c>
      <c r="G30" s="42">
        <v>0</v>
      </c>
      <c r="H30" s="44">
        <v>8</v>
      </c>
      <c r="I30" s="42">
        <v>4.3715999999999999</v>
      </c>
      <c r="J30" s="44">
        <v>133</v>
      </c>
      <c r="K30" s="42">
        <v>72.677599999999998</v>
      </c>
      <c r="L30" s="44">
        <v>35</v>
      </c>
      <c r="M30" s="42">
        <v>19.126000000000001</v>
      </c>
      <c r="N30" s="44">
        <v>0</v>
      </c>
      <c r="O30" s="42">
        <v>0</v>
      </c>
      <c r="P30" s="45">
        <v>5</v>
      </c>
      <c r="Q30" s="41">
        <v>2.7322000000000002</v>
      </c>
      <c r="R30" s="40">
        <v>0</v>
      </c>
      <c r="S30" s="41">
        <v>0</v>
      </c>
      <c r="T30" s="25">
        <v>3616</v>
      </c>
      <c r="U30" s="46">
        <v>99.971999999999994</v>
      </c>
      <c r="V30" s="46"/>
    </row>
    <row r="31" spans="1:22" s="24" customFormat="1" ht="15" customHeight="1" x14ac:dyDescent="0.2">
      <c r="A31" s="22" t="s">
        <v>19</v>
      </c>
      <c r="B31" s="78" t="s">
        <v>43</v>
      </c>
      <c r="C31" s="79">
        <v>293</v>
      </c>
      <c r="D31" s="63">
        <v>17</v>
      </c>
      <c r="E31" s="64">
        <v>5.8019999999999996</v>
      </c>
      <c r="F31" s="66">
        <v>3</v>
      </c>
      <c r="G31" s="64">
        <v>1.0239</v>
      </c>
      <c r="H31" s="65">
        <v>31</v>
      </c>
      <c r="I31" s="64">
        <v>10.5802</v>
      </c>
      <c r="J31" s="66">
        <v>69</v>
      </c>
      <c r="K31" s="64">
        <v>23.549499999999998</v>
      </c>
      <c r="L31" s="65">
        <v>149</v>
      </c>
      <c r="M31" s="64">
        <v>50.853000000000002</v>
      </c>
      <c r="N31" s="65">
        <v>0</v>
      </c>
      <c r="O31" s="64">
        <v>0</v>
      </c>
      <c r="P31" s="67">
        <v>24</v>
      </c>
      <c r="Q31" s="68">
        <v>8.1911000000000005</v>
      </c>
      <c r="R31" s="63">
        <v>14</v>
      </c>
      <c r="S31" s="68">
        <v>4.7782</v>
      </c>
      <c r="T31" s="74">
        <v>2170</v>
      </c>
      <c r="U31" s="81">
        <v>96.82</v>
      </c>
      <c r="V31" s="81"/>
    </row>
    <row r="32" spans="1:22" s="24" customFormat="1" ht="15" customHeight="1" x14ac:dyDescent="0.2">
      <c r="A32" s="22" t="s">
        <v>19</v>
      </c>
      <c r="B32" s="62" t="s">
        <v>44</v>
      </c>
      <c r="C32" s="39">
        <v>195</v>
      </c>
      <c r="D32" s="40">
        <v>0</v>
      </c>
      <c r="E32" s="42">
        <v>0</v>
      </c>
      <c r="F32" s="44">
        <v>0</v>
      </c>
      <c r="G32" s="42">
        <v>0</v>
      </c>
      <c r="H32" s="44">
        <v>5</v>
      </c>
      <c r="I32" s="42">
        <v>2.5640999999999998</v>
      </c>
      <c r="J32" s="44">
        <v>137</v>
      </c>
      <c r="K32" s="42">
        <v>70.256399999999999</v>
      </c>
      <c r="L32" s="43">
        <v>51</v>
      </c>
      <c r="M32" s="42">
        <v>26.154</v>
      </c>
      <c r="N32" s="43">
        <v>0</v>
      </c>
      <c r="O32" s="42">
        <v>0</v>
      </c>
      <c r="P32" s="48">
        <v>2</v>
      </c>
      <c r="Q32" s="41">
        <v>1.0256000000000001</v>
      </c>
      <c r="R32" s="47">
        <v>1</v>
      </c>
      <c r="S32" s="41">
        <v>0.51280000000000003</v>
      </c>
      <c r="T32" s="25">
        <v>978</v>
      </c>
      <c r="U32" s="46">
        <v>100</v>
      </c>
      <c r="V32" s="46"/>
    </row>
    <row r="33" spans="1:22" s="24" customFormat="1" ht="15" customHeight="1" x14ac:dyDescent="0.2">
      <c r="A33" s="22" t="s">
        <v>19</v>
      </c>
      <c r="B33" s="78" t="s">
        <v>45</v>
      </c>
      <c r="C33" s="77">
        <v>273</v>
      </c>
      <c r="D33" s="71">
        <v>0</v>
      </c>
      <c r="E33" s="64">
        <v>0</v>
      </c>
      <c r="F33" s="65">
        <v>1</v>
      </c>
      <c r="G33" s="64">
        <v>0.36630000000000001</v>
      </c>
      <c r="H33" s="66">
        <v>6</v>
      </c>
      <c r="I33" s="64">
        <v>2.1978</v>
      </c>
      <c r="J33" s="65">
        <v>154</v>
      </c>
      <c r="K33" s="64">
        <v>56.410299999999999</v>
      </c>
      <c r="L33" s="65">
        <v>107</v>
      </c>
      <c r="M33" s="64">
        <v>39.194000000000003</v>
      </c>
      <c r="N33" s="66">
        <v>0</v>
      </c>
      <c r="O33" s="64">
        <v>0</v>
      </c>
      <c r="P33" s="70">
        <v>5</v>
      </c>
      <c r="Q33" s="68">
        <v>1.8314999999999999</v>
      </c>
      <c r="R33" s="71">
        <v>2</v>
      </c>
      <c r="S33" s="68">
        <v>0.73260000000000003</v>
      </c>
      <c r="T33" s="74">
        <v>2372</v>
      </c>
      <c r="U33" s="81">
        <v>100</v>
      </c>
      <c r="V33" s="81"/>
    </row>
    <row r="34" spans="1:22" s="24" customFormat="1" ht="15" customHeight="1" x14ac:dyDescent="0.2">
      <c r="A34" s="22" t="s">
        <v>19</v>
      </c>
      <c r="B34" s="62" t="s">
        <v>46</v>
      </c>
      <c r="C34" s="49">
        <v>88</v>
      </c>
      <c r="D34" s="40">
        <v>60</v>
      </c>
      <c r="E34" s="42">
        <v>68.181799999999996</v>
      </c>
      <c r="F34" s="44">
        <v>0</v>
      </c>
      <c r="G34" s="42">
        <v>0</v>
      </c>
      <c r="H34" s="43">
        <v>2</v>
      </c>
      <c r="I34" s="42">
        <v>2.2726999999999999</v>
      </c>
      <c r="J34" s="44">
        <v>0</v>
      </c>
      <c r="K34" s="42">
        <v>0</v>
      </c>
      <c r="L34" s="43">
        <v>25</v>
      </c>
      <c r="M34" s="42">
        <v>28.408999999999999</v>
      </c>
      <c r="N34" s="43">
        <v>0</v>
      </c>
      <c r="O34" s="42">
        <v>0</v>
      </c>
      <c r="P34" s="45">
        <v>1</v>
      </c>
      <c r="Q34" s="41">
        <v>1.1364000000000001</v>
      </c>
      <c r="R34" s="47">
        <v>2</v>
      </c>
      <c r="S34" s="41">
        <v>2.2726999999999999</v>
      </c>
      <c r="T34" s="25">
        <v>825</v>
      </c>
      <c r="U34" s="46">
        <v>100</v>
      </c>
      <c r="V34" s="46"/>
    </row>
    <row r="35" spans="1:22" s="24" customFormat="1" ht="15" customHeight="1" x14ac:dyDescent="0.2">
      <c r="A35" s="22" t="s">
        <v>19</v>
      </c>
      <c r="B35" s="78" t="s">
        <v>47</v>
      </c>
      <c r="C35" s="79">
        <v>39</v>
      </c>
      <c r="D35" s="71">
        <v>3</v>
      </c>
      <c r="E35" s="64">
        <v>7.6923000000000004</v>
      </c>
      <c r="F35" s="65">
        <v>0</v>
      </c>
      <c r="G35" s="64">
        <v>0</v>
      </c>
      <c r="H35" s="66">
        <v>10</v>
      </c>
      <c r="I35" s="64">
        <v>25.640999999999998</v>
      </c>
      <c r="J35" s="65">
        <v>1</v>
      </c>
      <c r="K35" s="64">
        <v>2.5640999999999998</v>
      </c>
      <c r="L35" s="66">
        <v>24</v>
      </c>
      <c r="M35" s="64">
        <v>61.537999999999997</v>
      </c>
      <c r="N35" s="65">
        <v>0</v>
      </c>
      <c r="O35" s="64">
        <v>0</v>
      </c>
      <c r="P35" s="70">
        <v>1</v>
      </c>
      <c r="Q35" s="68">
        <v>2.5640999999999998</v>
      </c>
      <c r="R35" s="71">
        <v>1</v>
      </c>
      <c r="S35" s="68">
        <v>2.5640999999999998</v>
      </c>
      <c r="T35" s="74">
        <v>1064</v>
      </c>
      <c r="U35" s="81">
        <v>100</v>
      </c>
      <c r="V35" s="81"/>
    </row>
    <row r="36" spans="1:22" s="24" customFormat="1" ht="15" customHeight="1" x14ac:dyDescent="0.2">
      <c r="A36" s="22" t="s">
        <v>19</v>
      </c>
      <c r="B36" s="62" t="s">
        <v>48</v>
      </c>
      <c r="C36" s="49">
        <v>240</v>
      </c>
      <c r="D36" s="47">
        <v>8</v>
      </c>
      <c r="E36" s="42">
        <v>3.3332999999999999</v>
      </c>
      <c r="F36" s="44">
        <v>8</v>
      </c>
      <c r="G36" s="42">
        <v>3.3332999999999999</v>
      </c>
      <c r="H36" s="44">
        <v>94</v>
      </c>
      <c r="I36" s="42">
        <v>39.166699999999999</v>
      </c>
      <c r="J36" s="43">
        <v>40</v>
      </c>
      <c r="K36" s="42">
        <v>16.666699999999999</v>
      </c>
      <c r="L36" s="43">
        <v>75</v>
      </c>
      <c r="M36" s="42">
        <v>31.25</v>
      </c>
      <c r="N36" s="44">
        <v>4</v>
      </c>
      <c r="O36" s="42">
        <v>1.6667000000000001</v>
      </c>
      <c r="P36" s="48">
        <v>11</v>
      </c>
      <c r="Q36" s="41">
        <v>4.5833000000000004</v>
      </c>
      <c r="R36" s="47">
        <v>22</v>
      </c>
      <c r="S36" s="41">
        <v>9.1667000000000005</v>
      </c>
      <c r="T36" s="25">
        <v>658</v>
      </c>
      <c r="U36" s="46">
        <v>100</v>
      </c>
      <c r="V36" s="46"/>
    </row>
    <row r="37" spans="1:22" s="24" customFormat="1" ht="15" customHeight="1" x14ac:dyDescent="0.2">
      <c r="A37" s="22" t="s">
        <v>19</v>
      </c>
      <c r="B37" s="78" t="s">
        <v>49</v>
      </c>
      <c r="C37" s="77">
        <v>35</v>
      </c>
      <c r="D37" s="63">
        <v>2</v>
      </c>
      <c r="E37" s="64">
        <v>5.7142999999999997</v>
      </c>
      <c r="F37" s="65">
        <v>1</v>
      </c>
      <c r="G37" s="64">
        <v>2.8571</v>
      </c>
      <c r="H37" s="65">
        <v>1</v>
      </c>
      <c r="I37" s="64">
        <v>2.8571</v>
      </c>
      <c r="J37" s="65">
        <v>4</v>
      </c>
      <c r="K37" s="64">
        <v>11.428599999999999</v>
      </c>
      <c r="L37" s="65">
        <v>27</v>
      </c>
      <c r="M37" s="64">
        <v>77.143000000000001</v>
      </c>
      <c r="N37" s="66">
        <v>0</v>
      </c>
      <c r="O37" s="64">
        <v>0</v>
      </c>
      <c r="P37" s="70">
        <v>0</v>
      </c>
      <c r="Q37" s="68">
        <v>0</v>
      </c>
      <c r="R37" s="71">
        <v>0</v>
      </c>
      <c r="S37" s="68">
        <v>0</v>
      </c>
      <c r="T37" s="74">
        <v>483</v>
      </c>
      <c r="U37" s="81">
        <v>100</v>
      </c>
      <c r="V37" s="81"/>
    </row>
    <row r="38" spans="1:22" s="24" customFormat="1" ht="15" customHeight="1" x14ac:dyDescent="0.2">
      <c r="A38" s="22" t="s">
        <v>19</v>
      </c>
      <c r="B38" s="62" t="s">
        <v>50</v>
      </c>
      <c r="C38" s="39">
        <v>277</v>
      </c>
      <c r="D38" s="40">
        <v>0</v>
      </c>
      <c r="E38" s="42">
        <v>0</v>
      </c>
      <c r="F38" s="44">
        <v>3</v>
      </c>
      <c r="G38" s="42">
        <v>1.083</v>
      </c>
      <c r="H38" s="44">
        <v>81</v>
      </c>
      <c r="I38" s="42">
        <v>29.241900000000001</v>
      </c>
      <c r="J38" s="44">
        <v>130</v>
      </c>
      <c r="K38" s="42">
        <v>46.931399999999996</v>
      </c>
      <c r="L38" s="44">
        <v>50</v>
      </c>
      <c r="M38" s="42">
        <v>18.050999999999998</v>
      </c>
      <c r="N38" s="44">
        <v>0</v>
      </c>
      <c r="O38" s="42">
        <v>0</v>
      </c>
      <c r="P38" s="45">
        <v>13</v>
      </c>
      <c r="Q38" s="41">
        <v>4.6931000000000003</v>
      </c>
      <c r="R38" s="47">
        <v>7</v>
      </c>
      <c r="S38" s="41">
        <v>2.5270999999999999</v>
      </c>
      <c r="T38" s="25">
        <v>2577</v>
      </c>
      <c r="U38" s="46">
        <v>100</v>
      </c>
      <c r="V38" s="46"/>
    </row>
    <row r="39" spans="1:22" s="24" customFormat="1" ht="15" customHeight="1" x14ac:dyDescent="0.2">
      <c r="A39" s="22" t="s">
        <v>19</v>
      </c>
      <c r="B39" s="78" t="s">
        <v>51</v>
      </c>
      <c r="C39" s="77">
        <v>54</v>
      </c>
      <c r="D39" s="71">
        <v>8</v>
      </c>
      <c r="E39" s="64">
        <v>14.8148</v>
      </c>
      <c r="F39" s="65">
        <v>0</v>
      </c>
      <c r="G39" s="64">
        <v>0</v>
      </c>
      <c r="H39" s="66">
        <v>31</v>
      </c>
      <c r="I39" s="64">
        <v>57.407400000000003</v>
      </c>
      <c r="J39" s="65">
        <v>1</v>
      </c>
      <c r="K39" s="64">
        <v>1.8519000000000001</v>
      </c>
      <c r="L39" s="66">
        <v>14</v>
      </c>
      <c r="M39" s="64">
        <v>25.925999999999998</v>
      </c>
      <c r="N39" s="65">
        <v>0</v>
      </c>
      <c r="O39" s="64">
        <v>0</v>
      </c>
      <c r="P39" s="70">
        <v>0</v>
      </c>
      <c r="Q39" s="68">
        <v>0</v>
      </c>
      <c r="R39" s="63">
        <v>5</v>
      </c>
      <c r="S39" s="68">
        <v>9.2592999999999996</v>
      </c>
      <c r="T39" s="74">
        <v>880</v>
      </c>
      <c r="U39" s="81">
        <v>100</v>
      </c>
      <c r="V39" s="81"/>
    </row>
    <row r="40" spans="1:22" s="24" customFormat="1" ht="15" customHeight="1" x14ac:dyDescent="0.2">
      <c r="A40" s="22" t="s">
        <v>19</v>
      </c>
      <c r="B40" s="62" t="s">
        <v>52</v>
      </c>
      <c r="C40" s="49">
        <v>108</v>
      </c>
      <c r="D40" s="40">
        <v>1</v>
      </c>
      <c r="E40" s="42">
        <v>0.92589999999999995</v>
      </c>
      <c r="F40" s="44">
        <v>0</v>
      </c>
      <c r="G40" s="42">
        <v>0</v>
      </c>
      <c r="H40" s="44">
        <v>13</v>
      </c>
      <c r="I40" s="42">
        <v>12.037000000000001</v>
      </c>
      <c r="J40" s="43">
        <v>54</v>
      </c>
      <c r="K40" s="42">
        <v>50</v>
      </c>
      <c r="L40" s="43">
        <v>37</v>
      </c>
      <c r="M40" s="42">
        <v>34.259</v>
      </c>
      <c r="N40" s="44">
        <v>0</v>
      </c>
      <c r="O40" s="42">
        <v>0</v>
      </c>
      <c r="P40" s="45">
        <v>3</v>
      </c>
      <c r="Q40" s="41">
        <v>2.7778</v>
      </c>
      <c r="R40" s="47">
        <v>1</v>
      </c>
      <c r="S40" s="41">
        <v>0.92589999999999995</v>
      </c>
      <c r="T40" s="25">
        <v>4916</v>
      </c>
      <c r="U40" s="46">
        <v>67.168000000000006</v>
      </c>
      <c r="V40" s="24" t="s">
        <v>53</v>
      </c>
    </row>
    <row r="41" spans="1:22" s="24" customFormat="1" ht="15" customHeight="1" x14ac:dyDescent="0.2">
      <c r="A41" s="22" t="s">
        <v>19</v>
      </c>
      <c r="B41" s="78" t="s">
        <v>54</v>
      </c>
      <c r="C41" s="77">
        <v>111</v>
      </c>
      <c r="D41" s="71">
        <v>2</v>
      </c>
      <c r="E41" s="64">
        <v>1.8018000000000001</v>
      </c>
      <c r="F41" s="65">
        <v>1</v>
      </c>
      <c r="G41" s="64">
        <v>0.90090000000000003</v>
      </c>
      <c r="H41" s="65">
        <v>14</v>
      </c>
      <c r="I41" s="64">
        <v>12.6126</v>
      </c>
      <c r="J41" s="65">
        <v>70</v>
      </c>
      <c r="K41" s="64">
        <v>63.063099999999999</v>
      </c>
      <c r="L41" s="66">
        <v>20</v>
      </c>
      <c r="M41" s="64">
        <v>18.018000000000001</v>
      </c>
      <c r="N41" s="66">
        <v>0</v>
      </c>
      <c r="O41" s="64">
        <v>0</v>
      </c>
      <c r="P41" s="67">
        <v>4</v>
      </c>
      <c r="Q41" s="68">
        <v>3.6036000000000001</v>
      </c>
      <c r="R41" s="63">
        <v>4</v>
      </c>
      <c r="S41" s="68">
        <v>3.6036000000000001</v>
      </c>
      <c r="T41" s="74">
        <v>2618</v>
      </c>
      <c r="U41" s="81">
        <v>100</v>
      </c>
      <c r="V41" s="81"/>
    </row>
    <row r="42" spans="1:22" s="24" customFormat="1" ht="15" customHeight="1" x14ac:dyDescent="0.2">
      <c r="A42" s="22" t="s">
        <v>19</v>
      </c>
      <c r="B42" s="62" t="s">
        <v>55</v>
      </c>
      <c r="C42" s="49">
        <v>33</v>
      </c>
      <c r="D42" s="40">
        <v>14</v>
      </c>
      <c r="E42" s="42">
        <v>42.424199999999999</v>
      </c>
      <c r="F42" s="44">
        <v>0</v>
      </c>
      <c r="G42" s="42">
        <v>0</v>
      </c>
      <c r="H42" s="44">
        <v>2</v>
      </c>
      <c r="I42" s="42">
        <v>6.0606</v>
      </c>
      <c r="J42" s="43">
        <v>5</v>
      </c>
      <c r="K42" s="42">
        <v>15.1515</v>
      </c>
      <c r="L42" s="43">
        <v>12</v>
      </c>
      <c r="M42" s="42">
        <v>36.363999999999997</v>
      </c>
      <c r="N42" s="43">
        <v>0</v>
      </c>
      <c r="O42" s="42">
        <v>0</v>
      </c>
      <c r="P42" s="45">
        <v>0</v>
      </c>
      <c r="Q42" s="41">
        <v>0</v>
      </c>
      <c r="R42" s="47">
        <v>1</v>
      </c>
      <c r="S42" s="41">
        <v>3.0303</v>
      </c>
      <c r="T42" s="25">
        <v>481</v>
      </c>
      <c r="U42" s="46">
        <v>100</v>
      </c>
      <c r="V42" s="46"/>
    </row>
    <row r="43" spans="1:22" s="24" customFormat="1" ht="15" customHeight="1" x14ac:dyDescent="0.2">
      <c r="A43" s="22" t="s">
        <v>19</v>
      </c>
      <c r="B43" s="78" t="s">
        <v>56</v>
      </c>
      <c r="C43" s="77">
        <v>187</v>
      </c>
      <c r="D43" s="63">
        <v>0</v>
      </c>
      <c r="E43" s="64">
        <v>0</v>
      </c>
      <c r="F43" s="65">
        <v>1</v>
      </c>
      <c r="G43" s="64">
        <v>0.53480000000000005</v>
      </c>
      <c r="H43" s="66">
        <v>7</v>
      </c>
      <c r="I43" s="64">
        <v>3.7433000000000001</v>
      </c>
      <c r="J43" s="65">
        <v>64</v>
      </c>
      <c r="K43" s="64">
        <v>34.224600000000002</v>
      </c>
      <c r="L43" s="65">
        <v>105</v>
      </c>
      <c r="M43" s="64">
        <v>56.15</v>
      </c>
      <c r="N43" s="65">
        <v>0</v>
      </c>
      <c r="O43" s="64">
        <v>0</v>
      </c>
      <c r="P43" s="67">
        <v>10</v>
      </c>
      <c r="Q43" s="68">
        <v>5.3475999999999999</v>
      </c>
      <c r="R43" s="71">
        <v>15</v>
      </c>
      <c r="S43" s="68">
        <v>8.0213999999999999</v>
      </c>
      <c r="T43" s="74">
        <v>3631</v>
      </c>
      <c r="U43" s="81">
        <v>100</v>
      </c>
      <c r="V43" s="81"/>
    </row>
    <row r="44" spans="1:22" s="24" customFormat="1" ht="15" customHeight="1" x14ac:dyDescent="0.2">
      <c r="A44" s="22" t="s">
        <v>19</v>
      </c>
      <c r="B44" s="62" t="s">
        <v>57</v>
      </c>
      <c r="C44" s="39">
        <v>218</v>
      </c>
      <c r="D44" s="40">
        <v>36</v>
      </c>
      <c r="E44" s="42">
        <v>16.5138</v>
      </c>
      <c r="F44" s="43">
        <v>0</v>
      </c>
      <c r="G44" s="42">
        <v>0</v>
      </c>
      <c r="H44" s="44">
        <v>22</v>
      </c>
      <c r="I44" s="42">
        <v>10.091699999999999</v>
      </c>
      <c r="J44" s="44">
        <v>61</v>
      </c>
      <c r="K44" s="42">
        <v>27.9817</v>
      </c>
      <c r="L44" s="44">
        <v>82</v>
      </c>
      <c r="M44" s="42">
        <v>37.615000000000002</v>
      </c>
      <c r="N44" s="43">
        <v>0</v>
      </c>
      <c r="O44" s="42">
        <v>0</v>
      </c>
      <c r="P44" s="48">
        <v>17</v>
      </c>
      <c r="Q44" s="41">
        <v>7.7981999999999996</v>
      </c>
      <c r="R44" s="47">
        <v>3</v>
      </c>
      <c r="S44" s="41">
        <v>1.3761000000000001</v>
      </c>
      <c r="T44" s="25">
        <v>1815</v>
      </c>
      <c r="U44" s="46">
        <v>100</v>
      </c>
      <c r="V44" s="46"/>
    </row>
    <row r="45" spans="1:22" s="24" customFormat="1" ht="15" customHeight="1" x14ac:dyDescent="0.2">
      <c r="A45" s="22" t="s">
        <v>19</v>
      </c>
      <c r="B45" s="78" t="s">
        <v>58</v>
      </c>
      <c r="C45" s="77">
        <v>28</v>
      </c>
      <c r="D45" s="71">
        <v>0</v>
      </c>
      <c r="E45" s="64">
        <v>0</v>
      </c>
      <c r="F45" s="65">
        <v>0</v>
      </c>
      <c r="G45" s="64">
        <v>0</v>
      </c>
      <c r="H45" s="66">
        <v>13</v>
      </c>
      <c r="I45" s="64">
        <v>46.428600000000003</v>
      </c>
      <c r="J45" s="65">
        <v>0</v>
      </c>
      <c r="K45" s="64">
        <v>0</v>
      </c>
      <c r="L45" s="66">
        <v>14</v>
      </c>
      <c r="M45" s="64">
        <v>50</v>
      </c>
      <c r="N45" s="65">
        <v>0</v>
      </c>
      <c r="O45" s="64">
        <v>0</v>
      </c>
      <c r="P45" s="67">
        <v>1</v>
      </c>
      <c r="Q45" s="68">
        <v>3.5714000000000001</v>
      </c>
      <c r="R45" s="63">
        <v>2</v>
      </c>
      <c r="S45" s="68">
        <v>7.1429</v>
      </c>
      <c r="T45" s="74">
        <v>1283</v>
      </c>
      <c r="U45" s="81">
        <v>100</v>
      </c>
      <c r="V45" s="81"/>
    </row>
    <row r="46" spans="1:22" s="24" customFormat="1" ht="15" customHeight="1" x14ac:dyDescent="0.2">
      <c r="A46" s="22" t="s">
        <v>19</v>
      </c>
      <c r="B46" s="62" t="s">
        <v>59</v>
      </c>
      <c r="C46" s="39">
        <v>1135</v>
      </c>
      <c r="D46" s="40">
        <v>3</v>
      </c>
      <c r="E46" s="42">
        <v>0.26429999999999998</v>
      </c>
      <c r="F46" s="44">
        <v>5</v>
      </c>
      <c r="G46" s="42">
        <v>0.4405</v>
      </c>
      <c r="H46" s="44">
        <v>178</v>
      </c>
      <c r="I46" s="42">
        <v>15.6828</v>
      </c>
      <c r="J46" s="44">
        <v>476</v>
      </c>
      <c r="K46" s="42">
        <v>41.938299999999998</v>
      </c>
      <c r="L46" s="43">
        <v>429</v>
      </c>
      <c r="M46" s="42">
        <v>37.796999999999997</v>
      </c>
      <c r="N46" s="43">
        <v>0</v>
      </c>
      <c r="O46" s="42">
        <v>0</v>
      </c>
      <c r="P46" s="48">
        <v>44</v>
      </c>
      <c r="Q46" s="41">
        <v>3.8767</v>
      </c>
      <c r="R46" s="40">
        <v>18</v>
      </c>
      <c r="S46" s="41">
        <v>1.5859000000000001</v>
      </c>
      <c r="T46" s="25">
        <v>3027</v>
      </c>
      <c r="U46" s="46">
        <v>100</v>
      </c>
      <c r="V46" s="46"/>
    </row>
    <row r="47" spans="1:22" s="24" customFormat="1" ht="15" customHeight="1" x14ac:dyDescent="0.2">
      <c r="A47" s="22" t="s">
        <v>19</v>
      </c>
      <c r="B47" s="78" t="s">
        <v>60</v>
      </c>
      <c r="C47" s="79">
        <v>41</v>
      </c>
      <c r="D47" s="63">
        <v>0</v>
      </c>
      <c r="E47" s="64">
        <v>0</v>
      </c>
      <c r="F47" s="66">
        <v>0</v>
      </c>
      <c r="G47" s="64">
        <v>0</v>
      </c>
      <c r="H47" s="66">
        <v>17</v>
      </c>
      <c r="I47" s="64">
        <v>41.4634</v>
      </c>
      <c r="J47" s="66">
        <v>12</v>
      </c>
      <c r="K47" s="64">
        <v>29.2683</v>
      </c>
      <c r="L47" s="66">
        <v>12</v>
      </c>
      <c r="M47" s="64">
        <v>29.268000000000001</v>
      </c>
      <c r="N47" s="65">
        <v>0</v>
      </c>
      <c r="O47" s="64">
        <v>0</v>
      </c>
      <c r="P47" s="67">
        <v>0</v>
      </c>
      <c r="Q47" s="68">
        <v>0</v>
      </c>
      <c r="R47" s="71">
        <v>5</v>
      </c>
      <c r="S47" s="68">
        <v>12.1951</v>
      </c>
      <c r="T47" s="74">
        <v>308</v>
      </c>
      <c r="U47" s="81">
        <v>100</v>
      </c>
      <c r="V47" s="81"/>
    </row>
    <row r="48" spans="1:22" s="24" customFormat="1" ht="15" customHeight="1" x14ac:dyDescent="0.2">
      <c r="A48" s="22" t="s">
        <v>19</v>
      </c>
      <c r="B48" s="62" t="s">
        <v>61</v>
      </c>
      <c r="C48" s="39">
        <v>546</v>
      </c>
      <c r="D48" s="47">
        <v>1</v>
      </c>
      <c r="E48" s="42">
        <v>0.1832</v>
      </c>
      <c r="F48" s="44">
        <v>2</v>
      </c>
      <c r="G48" s="42">
        <v>0.36630000000000001</v>
      </c>
      <c r="H48" s="43">
        <v>10</v>
      </c>
      <c r="I48" s="42">
        <v>1.8314999999999999</v>
      </c>
      <c r="J48" s="44">
        <v>369</v>
      </c>
      <c r="K48" s="42">
        <v>67.582400000000007</v>
      </c>
      <c r="L48" s="44">
        <v>153</v>
      </c>
      <c r="M48" s="42">
        <v>28.021999999999998</v>
      </c>
      <c r="N48" s="43">
        <v>1</v>
      </c>
      <c r="O48" s="42">
        <v>0.1832</v>
      </c>
      <c r="P48" s="48">
        <v>10</v>
      </c>
      <c r="Q48" s="41">
        <v>1.8314999999999999</v>
      </c>
      <c r="R48" s="47">
        <v>9</v>
      </c>
      <c r="S48" s="41">
        <v>1.6484000000000001</v>
      </c>
      <c r="T48" s="25">
        <v>1236</v>
      </c>
      <c r="U48" s="46">
        <v>100</v>
      </c>
      <c r="V48" s="46"/>
    </row>
    <row r="49" spans="1:24" s="24" customFormat="1" ht="15" customHeight="1" x14ac:dyDescent="0.2">
      <c r="A49" s="22" t="s">
        <v>19</v>
      </c>
      <c r="B49" s="78" t="s">
        <v>62</v>
      </c>
      <c r="C49" s="79">
        <v>72</v>
      </c>
      <c r="D49" s="63">
        <v>35</v>
      </c>
      <c r="E49" s="64">
        <v>48.6111</v>
      </c>
      <c r="F49" s="65">
        <v>0</v>
      </c>
      <c r="G49" s="64">
        <v>0</v>
      </c>
      <c r="H49" s="65">
        <v>6</v>
      </c>
      <c r="I49" s="64">
        <v>8.3332999999999995</v>
      </c>
      <c r="J49" s="65">
        <v>0</v>
      </c>
      <c r="K49" s="64">
        <v>0</v>
      </c>
      <c r="L49" s="66">
        <v>29</v>
      </c>
      <c r="M49" s="64">
        <v>40.277999999999999</v>
      </c>
      <c r="N49" s="66">
        <v>0</v>
      </c>
      <c r="O49" s="64">
        <v>0</v>
      </c>
      <c r="P49" s="67">
        <v>2</v>
      </c>
      <c r="Q49" s="68">
        <v>2.7778</v>
      </c>
      <c r="R49" s="71">
        <v>0</v>
      </c>
      <c r="S49" s="68">
        <v>0</v>
      </c>
      <c r="T49" s="74">
        <v>688</v>
      </c>
      <c r="U49" s="81">
        <v>100</v>
      </c>
      <c r="V49" s="81"/>
    </row>
    <row r="50" spans="1:24" s="24" customFormat="1" ht="15" customHeight="1" x14ac:dyDescent="0.2">
      <c r="A50" s="22" t="s">
        <v>19</v>
      </c>
      <c r="B50" s="62" t="s">
        <v>63</v>
      </c>
      <c r="C50" s="39">
        <v>291</v>
      </c>
      <c r="D50" s="40">
        <v>0</v>
      </c>
      <c r="E50" s="42">
        <v>0</v>
      </c>
      <c r="F50" s="44">
        <v>0</v>
      </c>
      <c r="G50" s="42">
        <v>0</v>
      </c>
      <c r="H50" s="43">
        <v>12</v>
      </c>
      <c r="I50" s="42">
        <v>4.1237000000000004</v>
      </c>
      <c r="J50" s="44">
        <v>136</v>
      </c>
      <c r="K50" s="42">
        <v>46.735399999999998</v>
      </c>
      <c r="L50" s="44">
        <v>139</v>
      </c>
      <c r="M50" s="42">
        <v>47.765999999999998</v>
      </c>
      <c r="N50" s="43">
        <v>2</v>
      </c>
      <c r="O50" s="42">
        <v>0.68730000000000002</v>
      </c>
      <c r="P50" s="48">
        <v>2</v>
      </c>
      <c r="Q50" s="41">
        <v>0.68730000000000002</v>
      </c>
      <c r="R50" s="40">
        <v>1</v>
      </c>
      <c r="S50" s="41">
        <v>0.34360000000000002</v>
      </c>
      <c r="T50" s="25">
        <v>1818</v>
      </c>
      <c r="U50" s="46">
        <v>100</v>
      </c>
      <c r="V50" s="46"/>
    </row>
    <row r="51" spans="1:24" s="24" customFormat="1" ht="15" customHeight="1" x14ac:dyDescent="0.2">
      <c r="A51" s="22" t="s">
        <v>19</v>
      </c>
      <c r="B51" s="78" t="s">
        <v>64</v>
      </c>
      <c r="C51" s="77">
        <v>1737</v>
      </c>
      <c r="D51" s="63">
        <v>4</v>
      </c>
      <c r="E51" s="64">
        <v>0.2303</v>
      </c>
      <c r="F51" s="66">
        <v>12</v>
      </c>
      <c r="G51" s="64">
        <v>0.69079999999999997</v>
      </c>
      <c r="H51" s="65">
        <v>1010</v>
      </c>
      <c r="I51" s="64">
        <v>58.1462</v>
      </c>
      <c r="J51" s="65">
        <v>484</v>
      </c>
      <c r="K51" s="64">
        <v>27.864100000000001</v>
      </c>
      <c r="L51" s="65">
        <v>197</v>
      </c>
      <c r="M51" s="64">
        <v>11.340999999999999</v>
      </c>
      <c r="N51" s="66">
        <v>3</v>
      </c>
      <c r="O51" s="64">
        <v>0.17269999999999999</v>
      </c>
      <c r="P51" s="67">
        <v>27</v>
      </c>
      <c r="Q51" s="68">
        <v>1.5544</v>
      </c>
      <c r="R51" s="63">
        <v>187</v>
      </c>
      <c r="S51" s="68">
        <v>10.765700000000001</v>
      </c>
      <c r="T51" s="74">
        <v>8616</v>
      </c>
      <c r="U51" s="81">
        <v>100</v>
      </c>
      <c r="V51" s="81"/>
    </row>
    <row r="52" spans="1:24" s="24" customFormat="1" ht="15" customHeight="1" x14ac:dyDescent="0.2">
      <c r="A52" s="22" t="s">
        <v>19</v>
      </c>
      <c r="B52" s="62" t="s">
        <v>65</v>
      </c>
      <c r="C52" s="39">
        <v>13</v>
      </c>
      <c r="D52" s="47">
        <v>0</v>
      </c>
      <c r="E52" s="42">
        <v>0</v>
      </c>
      <c r="F52" s="44">
        <v>0</v>
      </c>
      <c r="G52" s="42">
        <v>0</v>
      </c>
      <c r="H52" s="43">
        <v>1</v>
      </c>
      <c r="I52" s="42">
        <v>7.6923000000000004</v>
      </c>
      <c r="J52" s="43">
        <v>0</v>
      </c>
      <c r="K52" s="42">
        <v>0</v>
      </c>
      <c r="L52" s="44">
        <v>12</v>
      </c>
      <c r="M52" s="42">
        <v>92.308000000000007</v>
      </c>
      <c r="N52" s="43">
        <v>0</v>
      </c>
      <c r="O52" s="42">
        <v>0</v>
      </c>
      <c r="P52" s="45">
        <v>0</v>
      </c>
      <c r="Q52" s="41">
        <v>0</v>
      </c>
      <c r="R52" s="40">
        <v>1</v>
      </c>
      <c r="S52" s="41">
        <v>7.6923000000000004</v>
      </c>
      <c r="T52" s="25">
        <v>1009</v>
      </c>
      <c r="U52" s="46">
        <v>100</v>
      </c>
      <c r="V52" s="46"/>
    </row>
    <row r="53" spans="1:24" s="24" customFormat="1" ht="15" customHeight="1" x14ac:dyDescent="0.2">
      <c r="A53" s="22" t="s">
        <v>19</v>
      </c>
      <c r="B53" s="78" t="s">
        <v>66</v>
      </c>
      <c r="C53" s="79">
        <v>10</v>
      </c>
      <c r="D53" s="71">
        <v>0</v>
      </c>
      <c r="E53" s="64">
        <v>0</v>
      </c>
      <c r="F53" s="65">
        <v>0</v>
      </c>
      <c r="G53" s="64">
        <v>0</v>
      </c>
      <c r="H53" s="66">
        <v>0</v>
      </c>
      <c r="I53" s="64">
        <v>0</v>
      </c>
      <c r="J53" s="65">
        <v>1</v>
      </c>
      <c r="K53" s="64">
        <v>10</v>
      </c>
      <c r="L53" s="66">
        <v>9</v>
      </c>
      <c r="M53" s="64">
        <v>90</v>
      </c>
      <c r="N53" s="66">
        <v>0</v>
      </c>
      <c r="O53" s="64">
        <v>0</v>
      </c>
      <c r="P53" s="67">
        <v>0</v>
      </c>
      <c r="Q53" s="68">
        <v>0</v>
      </c>
      <c r="R53" s="71">
        <v>0</v>
      </c>
      <c r="S53" s="68">
        <v>0</v>
      </c>
      <c r="T53" s="74">
        <v>306</v>
      </c>
      <c r="U53" s="81">
        <v>100</v>
      </c>
      <c r="V53" s="81"/>
    </row>
    <row r="54" spans="1:24" s="24" customFormat="1" ht="15" customHeight="1" x14ac:dyDescent="0.2">
      <c r="A54" s="22" t="s">
        <v>19</v>
      </c>
      <c r="B54" s="62" t="s">
        <v>67</v>
      </c>
      <c r="C54" s="39">
        <v>74</v>
      </c>
      <c r="D54" s="47">
        <v>0</v>
      </c>
      <c r="E54" s="42">
        <v>0</v>
      </c>
      <c r="F54" s="44">
        <v>0</v>
      </c>
      <c r="G54" s="72">
        <v>0</v>
      </c>
      <c r="H54" s="43">
        <v>13</v>
      </c>
      <c r="I54" s="72">
        <v>17.567599999999999</v>
      </c>
      <c r="J54" s="44">
        <v>27</v>
      </c>
      <c r="K54" s="42">
        <v>36.486499999999999</v>
      </c>
      <c r="L54" s="44">
        <v>25</v>
      </c>
      <c r="M54" s="42">
        <v>33.783999999999999</v>
      </c>
      <c r="N54" s="44">
        <v>0</v>
      </c>
      <c r="O54" s="42">
        <v>0</v>
      </c>
      <c r="P54" s="48">
        <v>9</v>
      </c>
      <c r="Q54" s="41">
        <v>12.1622</v>
      </c>
      <c r="R54" s="40">
        <v>4</v>
      </c>
      <c r="S54" s="41">
        <v>5.4054000000000002</v>
      </c>
      <c r="T54" s="25">
        <v>1971</v>
      </c>
      <c r="U54" s="46">
        <v>100</v>
      </c>
      <c r="V54" s="46"/>
    </row>
    <row r="55" spans="1:24" s="24" customFormat="1" ht="15" customHeight="1" x14ac:dyDescent="0.2">
      <c r="A55" s="22" t="s">
        <v>19</v>
      </c>
      <c r="B55" s="78" t="s">
        <v>68</v>
      </c>
      <c r="C55" s="77">
        <v>252</v>
      </c>
      <c r="D55" s="63">
        <v>2</v>
      </c>
      <c r="E55" s="64">
        <v>0.79369999999999996</v>
      </c>
      <c r="F55" s="65">
        <v>1</v>
      </c>
      <c r="G55" s="64">
        <v>0.39679999999999999</v>
      </c>
      <c r="H55" s="66">
        <v>110</v>
      </c>
      <c r="I55" s="64">
        <v>43.650799999999997</v>
      </c>
      <c r="J55" s="66">
        <v>1</v>
      </c>
      <c r="K55" s="64">
        <v>0.39679999999999999</v>
      </c>
      <c r="L55" s="65">
        <v>126</v>
      </c>
      <c r="M55" s="64">
        <v>50</v>
      </c>
      <c r="N55" s="65">
        <v>1</v>
      </c>
      <c r="O55" s="64">
        <v>0.39679999999999999</v>
      </c>
      <c r="P55" s="70">
        <v>11</v>
      </c>
      <c r="Q55" s="68">
        <v>4.3651</v>
      </c>
      <c r="R55" s="63">
        <v>21</v>
      </c>
      <c r="S55" s="68">
        <v>8.3332999999999995</v>
      </c>
      <c r="T55" s="74">
        <v>2305</v>
      </c>
      <c r="U55" s="81">
        <v>100</v>
      </c>
      <c r="V55" s="81"/>
    </row>
    <row r="56" spans="1:24" s="24" customFormat="1" ht="15" customHeight="1" x14ac:dyDescent="0.2">
      <c r="A56" s="22" t="s">
        <v>19</v>
      </c>
      <c r="B56" s="62" t="s">
        <v>69</v>
      </c>
      <c r="C56" s="39">
        <v>24</v>
      </c>
      <c r="D56" s="40">
        <v>0</v>
      </c>
      <c r="E56" s="42">
        <v>0</v>
      </c>
      <c r="F56" s="44">
        <v>0</v>
      </c>
      <c r="G56" s="42">
        <v>0</v>
      </c>
      <c r="H56" s="44">
        <v>1</v>
      </c>
      <c r="I56" s="42">
        <v>4.1666999999999996</v>
      </c>
      <c r="J56" s="43">
        <v>9</v>
      </c>
      <c r="K56" s="42">
        <v>37.5</v>
      </c>
      <c r="L56" s="44">
        <v>14</v>
      </c>
      <c r="M56" s="42">
        <v>58.332999999999998</v>
      </c>
      <c r="N56" s="43">
        <v>0</v>
      </c>
      <c r="O56" s="42">
        <v>0</v>
      </c>
      <c r="P56" s="45">
        <v>0</v>
      </c>
      <c r="Q56" s="41">
        <v>0</v>
      </c>
      <c r="R56" s="47">
        <v>0</v>
      </c>
      <c r="S56" s="41">
        <v>0</v>
      </c>
      <c r="T56" s="25">
        <v>720</v>
      </c>
      <c r="U56" s="46">
        <v>100</v>
      </c>
      <c r="V56" s="46"/>
    </row>
    <row r="57" spans="1:24" s="24" customFormat="1" ht="15" customHeight="1" x14ac:dyDescent="0.2">
      <c r="A57" s="22" t="s">
        <v>19</v>
      </c>
      <c r="B57" s="78" t="s">
        <v>70</v>
      </c>
      <c r="C57" s="77">
        <v>468</v>
      </c>
      <c r="D57" s="63">
        <v>5</v>
      </c>
      <c r="E57" s="64">
        <v>1.0684</v>
      </c>
      <c r="F57" s="66">
        <v>1</v>
      </c>
      <c r="G57" s="64">
        <v>0.2137</v>
      </c>
      <c r="H57" s="65">
        <v>46</v>
      </c>
      <c r="I57" s="64">
        <v>9.8291000000000004</v>
      </c>
      <c r="J57" s="65">
        <v>159</v>
      </c>
      <c r="K57" s="64">
        <v>33.974400000000003</v>
      </c>
      <c r="L57" s="65">
        <v>231</v>
      </c>
      <c r="M57" s="64">
        <v>49.359000000000002</v>
      </c>
      <c r="N57" s="65">
        <v>0</v>
      </c>
      <c r="O57" s="64">
        <v>0</v>
      </c>
      <c r="P57" s="70">
        <v>26</v>
      </c>
      <c r="Q57" s="68">
        <v>5.5556000000000001</v>
      </c>
      <c r="R57" s="71">
        <v>18</v>
      </c>
      <c r="S57" s="68">
        <v>3.8462000000000001</v>
      </c>
      <c r="T57" s="74">
        <v>2232</v>
      </c>
      <c r="U57" s="81">
        <v>100</v>
      </c>
      <c r="V57" s="81"/>
    </row>
    <row r="58" spans="1:24" s="24" customFormat="1" ht="15" customHeight="1" thickBot="1" x14ac:dyDescent="0.25">
      <c r="A58" s="22" t="s">
        <v>19</v>
      </c>
      <c r="B58" s="80" t="s">
        <v>71</v>
      </c>
      <c r="C58" s="50">
        <v>14</v>
      </c>
      <c r="D58" s="53">
        <v>7</v>
      </c>
      <c r="E58" s="54">
        <v>50</v>
      </c>
      <c r="F58" s="55">
        <v>0</v>
      </c>
      <c r="G58" s="54">
        <v>0</v>
      </c>
      <c r="H58" s="56">
        <v>0</v>
      </c>
      <c r="I58" s="54">
        <v>0</v>
      </c>
      <c r="J58" s="55">
        <v>0</v>
      </c>
      <c r="K58" s="54">
        <v>0</v>
      </c>
      <c r="L58" s="55">
        <v>5</v>
      </c>
      <c r="M58" s="54">
        <v>35.713999999999999</v>
      </c>
      <c r="N58" s="55">
        <v>0</v>
      </c>
      <c r="O58" s="54">
        <v>0</v>
      </c>
      <c r="P58" s="73">
        <v>2</v>
      </c>
      <c r="Q58" s="52">
        <v>14.2857</v>
      </c>
      <c r="R58" s="51">
        <v>0</v>
      </c>
      <c r="S58" s="52">
        <v>0</v>
      </c>
      <c r="T58" s="27">
        <v>365</v>
      </c>
      <c r="U58" s="57">
        <v>100</v>
      </c>
      <c r="V58" s="57"/>
    </row>
    <row r="59" spans="1:24" s="24" customFormat="1" ht="15" customHeight="1" x14ac:dyDescent="0.2">
      <c r="A59" s="22"/>
      <c r="B59" s="62"/>
      <c r="C59" s="43"/>
      <c r="D59" s="43"/>
      <c r="E59" s="46"/>
      <c r="F59" s="44"/>
      <c r="G59" s="46"/>
      <c r="H59" s="43"/>
      <c r="I59" s="46"/>
      <c r="J59" s="44"/>
      <c r="K59" s="46"/>
      <c r="L59" s="44"/>
      <c r="M59" s="46"/>
      <c r="N59" s="44"/>
      <c r="O59" s="46"/>
      <c r="P59" s="43"/>
      <c r="Q59" s="46"/>
      <c r="R59" s="44"/>
      <c r="S59" s="46"/>
      <c r="T59" s="86"/>
      <c r="U59" s="46"/>
      <c r="V59" s="46"/>
    </row>
    <row r="60" spans="1:24" s="24" customFormat="1" ht="15" customHeight="1" x14ac:dyDescent="0.2">
      <c r="A60" s="22"/>
      <c r="B60" s="29" t="s">
        <v>72</v>
      </c>
      <c r="C60" s="30"/>
      <c r="D60" s="30"/>
      <c r="E60" s="30"/>
      <c r="F60" s="30"/>
      <c r="G60" s="30"/>
      <c r="H60" s="30"/>
      <c r="I60" s="30"/>
      <c r="J60" s="30"/>
      <c r="K60" s="30"/>
      <c r="L60" s="30"/>
      <c r="M60" s="30"/>
      <c r="N60" s="30"/>
      <c r="O60" s="30"/>
      <c r="P60" s="30"/>
      <c r="Q60" s="30"/>
      <c r="R60" s="31"/>
      <c r="S60" s="23"/>
      <c r="T60" s="30"/>
      <c r="U60" s="30"/>
      <c r="V60" s="30"/>
    </row>
    <row r="61" spans="1:24" s="24" customFormat="1" ht="15" customHeight="1" x14ac:dyDescent="0.2">
      <c r="A61" s="22"/>
      <c r="B61" s="32" t="str">
        <f>CONCATENATE("NOTE: Table reads (for US): Of all ",C69, " public school female students without disabilities who received ", LOWER(A7), ", ",D69," (",TEXT(E7,"0.0"),"%) were American Indian or Alaska Native.")</f>
        <v>NOTE: Table reads (for US): Of all 12,615 public school female students without disabilities who received school-related arrests, 286 (2.3%) were American Indian or Alaska Native.</v>
      </c>
      <c r="C61" s="30"/>
      <c r="D61" s="30"/>
      <c r="E61" s="30"/>
      <c r="F61" s="30"/>
      <c r="G61" s="30"/>
      <c r="H61" s="30"/>
      <c r="I61" s="30"/>
      <c r="J61" s="30"/>
      <c r="K61" s="30"/>
      <c r="L61" s="30"/>
      <c r="M61" s="30"/>
      <c r="N61" s="30"/>
      <c r="O61" s="30"/>
      <c r="P61" s="30"/>
      <c r="Q61" s="30"/>
      <c r="R61" s="31"/>
      <c r="S61" s="23"/>
      <c r="T61" s="30"/>
      <c r="U61" s="30"/>
      <c r="V61" s="30"/>
    </row>
    <row r="62" spans="1:24" s="24" customFormat="1" ht="15" customHeight="1" x14ac:dyDescent="0.2">
      <c r="A62" s="22"/>
      <c r="B62" s="113" t="s">
        <v>76</v>
      </c>
      <c r="C62" s="113"/>
      <c r="D62" s="113"/>
      <c r="E62" s="113"/>
      <c r="F62" s="113"/>
      <c r="G62" s="113"/>
      <c r="H62" s="113"/>
      <c r="I62" s="113"/>
      <c r="J62" s="113"/>
      <c r="K62" s="113"/>
      <c r="L62" s="113"/>
      <c r="M62" s="113"/>
      <c r="N62" s="113"/>
      <c r="O62" s="113"/>
      <c r="P62" s="113"/>
      <c r="Q62" s="113"/>
      <c r="R62" s="113"/>
      <c r="S62" s="113"/>
      <c r="T62" s="113"/>
      <c r="U62" s="113"/>
      <c r="V62" s="113"/>
      <c r="W62" s="113"/>
      <c r="X62" s="113"/>
    </row>
    <row r="63" spans="1:24" s="35" customFormat="1" ht="14.1" customHeight="1" x14ac:dyDescent="0.2">
      <c r="A63" s="38"/>
      <c r="B63" s="113" t="s">
        <v>77</v>
      </c>
      <c r="C63" s="113"/>
      <c r="D63" s="113"/>
      <c r="E63" s="113"/>
      <c r="F63" s="113"/>
      <c r="G63" s="113"/>
      <c r="H63" s="113"/>
      <c r="I63" s="113"/>
      <c r="J63" s="113"/>
      <c r="K63" s="113"/>
      <c r="L63" s="113"/>
      <c r="M63" s="113"/>
      <c r="N63" s="113"/>
      <c r="O63" s="113"/>
      <c r="P63" s="113"/>
      <c r="Q63" s="113"/>
      <c r="R63" s="113"/>
      <c r="S63" s="113"/>
      <c r="T63" s="113"/>
      <c r="U63" s="113"/>
      <c r="V63" s="113"/>
      <c r="W63" s="113"/>
      <c r="X63" s="113"/>
    </row>
    <row r="64" spans="1:24" ht="15" customHeight="1" x14ac:dyDescent="0.2"/>
    <row r="65" spans="1:24" x14ac:dyDescent="0.2">
      <c r="A65" s="38"/>
      <c r="B65" s="58"/>
      <c r="C65" s="59" t="str">
        <f>IF(ISTEXT(C7),LEFT(C7,3),TEXT(C7,"#,##0"))</f>
        <v>12,615</v>
      </c>
      <c r="D65" s="59" t="str">
        <f>IF(ISTEXT(D7),LEFT(D7,3),TEXT(D7,"#,##0"))</f>
        <v>286</v>
      </c>
      <c r="E65" s="5"/>
      <c r="F65" s="5"/>
      <c r="G65" s="5"/>
      <c r="H65" s="5"/>
      <c r="I65" s="5"/>
      <c r="J65" s="5"/>
      <c r="K65" s="5"/>
      <c r="L65" s="5"/>
      <c r="M65" s="5"/>
      <c r="N65" s="5"/>
      <c r="O65" s="5"/>
      <c r="P65" s="5"/>
      <c r="Q65" s="5"/>
      <c r="R65" s="60"/>
      <c r="S65" s="61"/>
      <c r="T65" s="5"/>
      <c r="U65" s="5"/>
      <c r="V65" s="5"/>
      <c r="W65" s="61"/>
      <c r="X65" s="37"/>
    </row>
    <row r="66" spans="1:24" s="37" customFormat="1" ht="15" customHeight="1" x14ac:dyDescent="0.2">
      <c r="B66" s="6"/>
      <c r="C66" s="6"/>
      <c r="D66" s="6"/>
      <c r="E66" s="6"/>
      <c r="F66" s="6"/>
      <c r="G66" s="6"/>
      <c r="H66" s="6"/>
      <c r="I66" s="6"/>
      <c r="J66" s="6"/>
      <c r="K66" s="6"/>
      <c r="L66" s="6"/>
      <c r="M66" s="6"/>
      <c r="N66" s="6"/>
      <c r="O66" s="6"/>
      <c r="P66" s="6"/>
      <c r="Q66" s="6"/>
      <c r="R66" s="5"/>
      <c r="T66" s="6"/>
      <c r="U66" s="6"/>
      <c r="V66" s="6"/>
      <c r="W66" s="38"/>
      <c r="X66" s="38"/>
    </row>
    <row r="69" spans="1:24" x14ac:dyDescent="0.2">
      <c r="A69" s="38"/>
      <c r="C69" s="89" t="str">
        <f>IF(ISTEXT(C7),LEFT(C7,3),TEXT(C7,"#,##0"))</f>
        <v>12,615</v>
      </c>
      <c r="D69" s="89" t="str">
        <f>IF(ISTEXT(D7),LEFT(D7,3),TEXT(D7,"#,##0"))</f>
        <v>286</v>
      </c>
    </row>
    <row r="70" spans="1:24" ht="15" customHeight="1" x14ac:dyDescent="0.2">
      <c r="A70" s="38"/>
    </row>
  </sheetData>
  <mergeCells count="16">
    <mergeCell ref="B2:X2"/>
    <mergeCell ref="B4:B5"/>
    <mergeCell ref="C4:C5"/>
    <mergeCell ref="D4:Q4"/>
    <mergeCell ref="R4:S5"/>
    <mergeCell ref="T4:T5"/>
    <mergeCell ref="D5:E5"/>
    <mergeCell ref="F5:G5"/>
    <mergeCell ref="H5:I5"/>
    <mergeCell ref="B63:X63"/>
    <mergeCell ref="J5:K5"/>
    <mergeCell ref="L5:M5"/>
    <mergeCell ref="N5:O5"/>
    <mergeCell ref="P5:Q5"/>
    <mergeCell ref="B62:X62"/>
    <mergeCell ref="U4:V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2020-04-25T21:45:33Z</dcterms:modified>
  <cp:category/>
  <cp:contentStatus/>
</cp:coreProperties>
</file>