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20" yWindow="-120" windowWidth="24240" windowHeight="13740" tabRatio="813"/>
  </bookViews>
  <sheets>
    <sheet name="Total" sheetId="51" r:id="rId1"/>
    <sheet name="Male" sheetId="52" r:id="rId2"/>
    <sheet name="Female" sheetId="53" r:id="rId3"/>
  </sheets>
  <definedNames>
    <definedName name="_xlnm.Print_Area" localSheetId="2">Female!$B$1:$AA$65</definedName>
    <definedName name="_xlnm.Print_Area" localSheetId="1">Male!$B$1:$AA$64</definedName>
    <definedName name="_xlnm.Print_Area" localSheetId="0">Total!$B$1:$AA$64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3" l="1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C7" i="52"/>
  <c r="A3" i="52" s="1"/>
  <c r="C58" i="51"/>
  <c r="C57" i="51"/>
  <c r="C56" i="51"/>
  <c r="C55" i="51"/>
  <c r="C54" i="51"/>
  <c r="C53" i="51"/>
  <c r="C52" i="51"/>
  <c r="C51" i="51"/>
  <c r="C50" i="51"/>
  <c r="C49" i="51"/>
  <c r="C48" i="51"/>
  <c r="C47" i="51"/>
  <c r="C46" i="51"/>
  <c r="C45" i="51"/>
  <c r="C44" i="51"/>
  <c r="C43" i="51"/>
  <c r="C42" i="51"/>
  <c r="C41" i="51"/>
  <c r="C40" i="51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2" i="51"/>
  <c r="C21" i="51"/>
  <c r="C20" i="51"/>
  <c r="C19" i="51"/>
  <c r="C18" i="51"/>
  <c r="C17" i="51"/>
  <c r="C16" i="51"/>
  <c r="C15" i="51"/>
  <c r="C14" i="51"/>
  <c r="C13" i="51"/>
  <c r="C12" i="51"/>
  <c r="C11" i="51"/>
  <c r="C10" i="51"/>
  <c r="C9" i="51"/>
  <c r="C8" i="51"/>
  <c r="C7" i="51"/>
  <c r="A3" i="51" s="1"/>
  <c r="C66" i="53" l="1"/>
  <c r="F66" i="53"/>
  <c r="D66" i="53"/>
  <c r="F65" i="52"/>
  <c r="D65" i="52"/>
  <c r="F65" i="51"/>
  <c r="D65" i="51"/>
  <c r="C65" i="52" l="1"/>
  <c r="C65" i="51"/>
  <c r="B61" i="51" s="1"/>
  <c r="B62" i="51" l="1"/>
  <c r="B2" i="51" l="1"/>
  <c r="A7" i="53" l="1"/>
  <c r="B61" i="53" s="1"/>
  <c r="A7" i="52"/>
  <c r="B61" i="52" s="1"/>
  <c r="B2" i="53" l="1"/>
  <c r="B62" i="53"/>
  <c r="B2" i="52"/>
  <c r="B62" i="52"/>
</calcChain>
</file>

<file path=xl/sharedStrings.xml><?xml version="1.0" encoding="utf-8"?>
<sst xmlns="http://schemas.openxmlformats.org/spreadsheetml/2006/main" count="424" uniqueCount="76">
  <si>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</si>
  <si>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</si>
  <si>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</si>
  <si>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</si>
  <si>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</si>
  <si>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</si>
  <si>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</si>
  <si>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</si>
  <si>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</si>
  <si>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</si>
  <si>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United States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</si>
  <si>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</si>
  <si>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</si>
  <si>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</si>
  <si>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</si>
  <si>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</si>
  <si>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</si>
  <si>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reported to have been harassed or bullied on the basis of disability</t>
  </si>
  <si>
    <t>Number of Schools</t>
  </si>
  <si>
    <t>reported to have been harassed or bullied on the basis of sex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</si>
  <si>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</si>
  <si>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</si>
  <si>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</si>
  <si>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</si>
  <si>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</si>
  <si>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</si>
  <si>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</si>
  <si>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</si>
  <si>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</si>
  <si>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</si>
  <si>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</si>
  <si>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</si>
  <si>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</si>
  <si>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</si>
  <si>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</si>
  <si>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</si>
  <si>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</si>
  <si>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</si>
  <si>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</si>
  <si>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</si>
  <si>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</si>
  <si>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</si>
  <si>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</si>
  <si>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</si>
  <si>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</si>
  <si>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</si>
  <si>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</si>
  <si>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</si>
  <si>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</si>
  <si>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</si>
  <si>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</si>
  <si>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</si>
  <si>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</si>
  <si>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</si>
  <si>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</si>
  <si>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</si>
  <si>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</si>
  <si>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</si>
  <si>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</si>
  <si>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</si>
  <si>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</si>
  <si>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</si>
  <si>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</si>
  <si>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</si>
  <si>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</si>
  <si>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</si>
  <si>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</si>
  <si>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</si>
  <si>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</si>
  <si>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</si>
  <si>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</si>
  <si>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Data reported in this table represent 99.5% of responding schools.</t>
  </si>
  <si>
    <t>SOURCE: U.S. Department of Education, Office for Civil Rights, Civil Rights Data Collection, 2015-16, available at http://ocrdata.ed.gov. Data notes are available at https://ocrdata.ed.gov/Downloads/Data-Notes-2015-16-CRDC.pdf</t>
  </si>
  <si>
    <t>Race/Ethnicity</t>
  </si>
  <si>
    <r>
      <t>Percent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</si>
  <si>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Percentage over all public school students with and without disabilities (both students with disabilities served under IDEA and students with disabilities served solely under Section 504).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</si>
</sst>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40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35" applyNumberFormat="0" applyAlignment="0" applyProtection="0"/>
    <xf numFmtId="0" fontId="32" fillId="8" borderId="36" applyNumberFormat="0" applyAlignment="0" applyProtection="0"/>
    <xf numFmtId="0" fontId="33" fillId="8" borderId="35" applyNumberFormat="0" applyAlignment="0" applyProtection="0"/>
    <xf numFmtId="0" fontId="34" fillId="0" borderId="37" applyNumberFormat="0" applyFill="0" applyAlignment="0" applyProtection="0"/>
    <xf numFmtId="0" fontId="35" fillId="9" borderId="3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39" applyNumberFormat="0" applyFont="0" applyAlignment="0" applyProtection="0"/>
  </cellStyleXfs>
  <cellXfs count="102">
    <xf numFmtId="0" fontId="0" fillId="0" borderId="0" xfId="0"/>
    <xf numFmtId="0" fontId="7" fillId="0" borderId="0" xfId="2" applyFont="1"/>
    <xf numFmtId="0" fontId="9" fillId="0" borderId="0" xfId="2" applyFont="1" applyAlignment="1">
      <alignment horizontal="left"/>
    </xf>
    <xf numFmtId="0" fontId="4" fillId="0" borderId="1" xfId="1" applyFont="1" applyBorder="1"/>
    <xf numFmtId="1" fontId="5" fillId="0" borderId="1" xfId="1" applyNumberFormat="1" applyFont="1" applyBorder="1" applyAlignment="1">
      <alignment wrapText="1"/>
    </xf>
    <xf numFmtId="0" fontId="7" fillId="0" borderId="0" xfId="2" applyFont="1" applyBorder="1"/>
    <xf numFmtId="0" fontId="11" fillId="0" borderId="0" xfId="4" applyFont="1" applyBorder="1"/>
    <xf numFmtId="0" fontId="11" fillId="0" borderId="0" xfId="4" applyFont="1"/>
    <xf numFmtId="0" fontId="15" fillId="0" borderId="0" xfId="2" applyFont="1" applyAlignment="1">
      <alignment horizontal="left"/>
    </xf>
    <xf numFmtId="0" fontId="14" fillId="0" borderId="0" xfId="4" applyFont="1"/>
    <xf numFmtId="0" fontId="17" fillId="0" borderId="0" xfId="2" applyFont="1" applyFill="1" applyAlignment="1"/>
    <xf numFmtId="0" fontId="19" fillId="0" borderId="0" xfId="2" applyFont="1" applyFill="1" applyAlignment="1"/>
    <xf numFmtId="0" fontId="18" fillId="0" borderId="10" xfId="3" applyFont="1" applyFill="1" applyBorder="1" applyAlignment="1"/>
    <xf numFmtId="1" fontId="18" fillId="0" borderId="11" xfId="3" applyNumberFormat="1" applyFont="1" applyFill="1" applyBorder="1" applyAlignment="1">
      <alignment horizontal="right" wrapText="1"/>
    </xf>
    <xf numFmtId="1" fontId="18" fillId="0" borderId="16" xfId="0" applyNumberFormat="1" applyFont="1" applyBorder="1" applyAlignment="1">
      <alignment horizontal="right" wrapText="1"/>
    </xf>
    <xf numFmtId="1" fontId="18" fillId="0" borderId="1" xfId="3" applyNumberFormat="1" applyFont="1" applyFill="1" applyBorder="1" applyAlignment="1">
      <alignment horizontal="right" wrapText="1"/>
    </xf>
    <xf numFmtId="1" fontId="18" fillId="0" borderId="18" xfId="0" applyNumberFormat="1" applyFont="1" applyBorder="1" applyAlignment="1">
      <alignment horizontal="right" wrapText="1"/>
    </xf>
    <xf numFmtId="1" fontId="18" fillId="0" borderId="10" xfId="3" applyNumberFormat="1" applyFont="1" applyFill="1" applyBorder="1" applyAlignment="1">
      <alignment horizontal="right" wrapText="1"/>
    </xf>
    <xf numFmtId="1" fontId="18" fillId="0" borderId="21" xfId="3" applyNumberFormat="1" applyFont="1" applyFill="1" applyBorder="1" applyAlignment="1">
      <alignment wrapText="1"/>
    </xf>
    <xf numFmtId="1" fontId="18" fillId="0" borderId="17" xfId="3" applyNumberFormat="1" applyFont="1" applyFill="1" applyBorder="1" applyAlignment="1">
      <alignment wrapText="1"/>
    </xf>
    <xf numFmtId="0" fontId="17" fillId="0" borderId="0" xfId="4" applyFont="1" applyFill="1"/>
    <xf numFmtId="0" fontId="19" fillId="0" borderId="0" xfId="4" applyFont="1" applyFill="1"/>
    <xf numFmtId="0" fontId="19" fillId="0" borderId="0" xfId="23" applyFont="1" applyFill="1" applyBorder="1"/>
    <xf numFmtId="165" fontId="19" fillId="0" borderId="20" xfId="2" applyNumberFormat="1" applyFont="1" applyFill="1" applyBorder="1" applyAlignment="1">
      <alignment horizontal="right"/>
    </xf>
    <xf numFmtId="165" fontId="19" fillId="0" borderId="13" xfId="2" applyNumberFormat="1" applyFont="1" applyFill="1" applyBorder="1" applyAlignment="1">
      <alignment horizontal="right"/>
    </xf>
    <xf numFmtId="164" fontId="19" fillId="0" borderId="14" xfId="2" applyNumberFormat="1" applyFont="1" applyFill="1" applyBorder="1" applyAlignment="1">
      <alignment horizontal="right"/>
    </xf>
    <xf numFmtId="165" fontId="19" fillId="0" borderId="0" xfId="2" applyNumberFormat="1" applyFont="1" applyFill="1" applyBorder="1" applyAlignment="1">
      <alignment horizontal="right"/>
    </xf>
    <xf numFmtId="165" fontId="19" fillId="0" borderId="19" xfId="2" applyNumberFormat="1" applyFont="1" applyFill="1" applyBorder="1" applyAlignment="1">
      <alignment horizontal="right"/>
    </xf>
    <xf numFmtId="164" fontId="19" fillId="0" borderId="5" xfId="2" applyNumberFormat="1" applyFont="1" applyFill="1" applyBorder="1" applyAlignment="1">
      <alignment horizontal="right"/>
    </xf>
    <xf numFmtId="164" fontId="19" fillId="0" borderId="0" xfId="2" applyNumberFormat="1" applyFont="1" applyFill="1" applyBorder="1" applyAlignment="1">
      <alignment horizontal="right"/>
    </xf>
    <xf numFmtId="37" fontId="19" fillId="0" borderId="20" xfId="4" applyNumberFormat="1" applyFont="1" applyFill="1" applyBorder="1"/>
    <xf numFmtId="164" fontId="19" fillId="0" borderId="19" xfId="2" applyNumberFormat="1" applyFont="1" applyFill="1" applyBorder="1"/>
    <xf numFmtId="165" fontId="19" fillId="0" borderId="0" xfId="2" quotePrefix="1" applyNumberFormat="1" applyFont="1" applyFill="1" applyBorder="1" applyAlignment="1">
      <alignment horizontal="right"/>
    </xf>
    <xf numFmtId="165" fontId="19" fillId="0" borderId="13" xfId="2" quotePrefix="1" applyNumberFormat="1" applyFont="1" applyFill="1" applyBorder="1" applyAlignment="1">
      <alignment horizontal="right"/>
    </xf>
    <xf numFmtId="165" fontId="19" fillId="0" borderId="19" xfId="2" quotePrefix="1" applyNumberFormat="1" applyFont="1" applyFill="1" applyBorder="1" applyAlignment="1">
      <alignment horizontal="right"/>
    </xf>
    <xf numFmtId="165" fontId="19" fillId="0" borderId="20" xfId="2" quotePrefix="1" applyNumberFormat="1" applyFont="1" applyFill="1" applyBorder="1" applyAlignment="1">
      <alignment horizontal="right"/>
    </xf>
    <xf numFmtId="164" fontId="19" fillId="0" borderId="14" xfId="2" quotePrefix="1" applyNumberFormat="1" applyFont="1" applyFill="1" applyBorder="1" applyAlignment="1">
      <alignment horizontal="right"/>
    </xf>
    <xf numFmtId="0" fontId="19" fillId="0" borderId="1" xfId="23" applyFont="1" applyFill="1" applyBorder="1"/>
    <xf numFmtId="165" fontId="19" fillId="0" borderId="11" xfId="2" applyNumberFormat="1" applyFont="1" applyFill="1" applyBorder="1" applyAlignment="1">
      <alignment horizontal="right"/>
    </xf>
    <xf numFmtId="164" fontId="19" fillId="0" borderId="15" xfId="2" applyNumberFormat="1" applyFont="1" applyFill="1" applyBorder="1" applyAlignment="1">
      <alignment horizontal="right"/>
    </xf>
    <xf numFmtId="165" fontId="19" fillId="0" borderId="1" xfId="2" applyNumberFormat="1" applyFont="1" applyFill="1" applyBorder="1" applyAlignment="1">
      <alignment horizontal="right"/>
    </xf>
    <xf numFmtId="165" fontId="19" fillId="0" borderId="1" xfId="2" quotePrefix="1" applyNumberFormat="1" applyFont="1" applyFill="1" applyBorder="1" applyAlignment="1">
      <alignment horizontal="right"/>
    </xf>
    <xf numFmtId="165" fontId="19" fillId="0" borderId="17" xfId="2" quotePrefix="1" applyNumberFormat="1" applyFont="1" applyFill="1" applyBorder="1" applyAlignment="1">
      <alignment horizontal="right"/>
    </xf>
    <xf numFmtId="164" fontId="19" fillId="0" borderId="10" xfId="2" applyNumberFormat="1" applyFont="1" applyFill="1" applyBorder="1" applyAlignment="1">
      <alignment horizontal="right"/>
    </xf>
    <xf numFmtId="164" fontId="19" fillId="0" borderId="1" xfId="2" applyNumberFormat="1" applyFont="1" applyFill="1" applyBorder="1" applyAlignment="1">
      <alignment horizontal="right"/>
    </xf>
    <xf numFmtId="37" fontId="19" fillId="0" borderId="21" xfId="4" applyNumberFormat="1" applyFont="1" applyFill="1" applyBorder="1"/>
    <xf numFmtId="164" fontId="19" fillId="0" borderId="17" xfId="2" applyNumberFormat="1" applyFont="1" applyFill="1" applyBorder="1"/>
    <xf numFmtId="0" fontId="17" fillId="2" borderId="0" xfId="2" applyFont="1" applyFill="1" applyBorder="1"/>
    <xf numFmtId="0" fontId="21" fillId="0" borderId="0" xfId="2" applyFont="1"/>
    <xf numFmtId="0" fontId="19" fillId="0" borderId="0" xfId="4" applyFont="1"/>
    <xf numFmtId="1" fontId="18" fillId="0" borderId="31" xfId="3" applyNumberFormat="1" applyFont="1" applyFill="1" applyBorder="1" applyAlignment="1">
      <alignment vertical="center" wrapText="1"/>
    </xf>
    <xf numFmtId="0" fontId="17" fillId="0" borderId="0" xfId="4" applyFont="1"/>
    <xf numFmtId="0" fontId="21" fillId="0" borderId="0" xfId="2" quotePrefix="1" applyFont="1"/>
    <xf numFmtId="0" fontId="21" fillId="0" borderId="0" xfId="2" applyFont="1" applyBorder="1"/>
    <xf numFmtId="0" fontId="19" fillId="0" borderId="0" xfId="4" applyFont="1" applyBorder="1"/>
    <xf numFmtId="0" fontId="19" fillId="0" borderId="0" xfId="2" applyFont="1" applyFill="1"/>
    <xf numFmtId="165" fontId="19" fillId="0" borderId="11" xfId="2" quotePrefix="1" applyNumberFormat="1" applyFont="1" applyFill="1" applyBorder="1" applyAlignment="1">
      <alignment horizontal="right"/>
    </xf>
    <xf numFmtId="0" fontId="8" fillId="0" borderId="0" xfId="1" applyFont="1" applyAlignment="1"/>
    <xf numFmtId="0" fontId="19" fillId="3" borderId="12" xfId="3" applyFont="1" applyFill="1" applyBorder="1" applyAlignment="1">
      <alignment horizontal="left" vertical="center"/>
    </xf>
    <xf numFmtId="165" fontId="19" fillId="3" borderId="20" xfId="2" applyNumberFormat="1" applyFont="1" applyFill="1" applyBorder="1" applyAlignment="1">
      <alignment horizontal="right"/>
    </xf>
    <xf numFmtId="165" fontId="19" fillId="3" borderId="13" xfId="2" applyNumberFormat="1" applyFont="1" applyFill="1" applyBorder="1" applyAlignment="1">
      <alignment horizontal="right"/>
    </xf>
    <xf numFmtId="164" fontId="19" fillId="3" borderId="14" xfId="2" applyNumberFormat="1" applyFont="1" applyFill="1" applyBorder="1" applyAlignment="1">
      <alignment horizontal="right"/>
    </xf>
    <xf numFmtId="165" fontId="19" fillId="3" borderId="0" xfId="2" applyNumberFormat="1" applyFont="1" applyFill="1" applyBorder="1" applyAlignment="1">
      <alignment horizontal="right"/>
    </xf>
    <xf numFmtId="165" fontId="19" fillId="3" borderId="0" xfId="2" quotePrefix="1" applyNumberFormat="1" applyFont="1" applyFill="1" applyBorder="1" applyAlignment="1">
      <alignment horizontal="right"/>
    </xf>
    <xf numFmtId="165" fontId="19" fillId="3" borderId="19" xfId="2" applyNumberFormat="1" applyFont="1" applyFill="1" applyBorder="1" applyAlignment="1">
      <alignment horizontal="right"/>
    </xf>
    <xf numFmtId="164" fontId="19" fillId="3" borderId="5" xfId="2" applyNumberFormat="1" applyFont="1" applyFill="1" applyBorder="1" applyAlignment="1">
      <alignment horizontal="right"/>
    </xf>
    <xf numFmtId="165" fontId="19" fillId="3" borderId="23" xfId="2" applyNumberFormat="1" applyFont="1" applyFill="1" applyBorder="1" applyAlignment="1">
      <alignment horizontal="right"/>
    </xf>
    <xf numFmtId="164" fontId="19" fillId="3" borderId="0" xfId="2" applyNumberFormat="1" applyFont="1" applyFill="1" applyBorder="1" applyAlignment="1">
      <alignment horizontal="right"/>
    </xf>
    <xf numFmtId="37" fontId="19" fillId="3" borderId="20" xfId="4" applyNumberFormat="1" applyFont="1" applyFill="1" applyBorder="1"/>
    <xf numFmtId="164" fontId="19" fillId="3" borderId="19" xfId="2" applyNumberFormat="1" applyFont="1" applyFill="1" applyBorder="1"/>
    <xf numFmtId="0" fontId="19" fillId="3" borderId="0" xfId="23" applyFont="1" applyFill="1" applyBorder="1"/>
    <xf numFmtId="165" fontId="19" fillId="3" borderId="19" xfId="2" quotePrefix="1" applyNumberFormat="1" applyFont="1" applyFill="1" applyBorder="1" applyAlignment="1">
      <alignment horizontal="right"/>
    </xf>
    <xf numFmtId="165" fontId="19" fillId="3" borderId="13" xfId="2" quotePrefix="1" applyNumberFormat="1" applyFont="1" applyFill="1" applyBorder="1" applyAlignment="1">
      <alignment horizontal="right"/>
    </xf>
    <xf numFmtId="165" fontId="19" fillId="3" borderId="20" xfId="2" quotePrefix="1" applyNumberFormat="1" applyFont="1" applyFill="1" applyBorder="1" applyAlignment="1">
      <alignment horizontal="right"/>
    </xf>
    <xf numFmtId="165" fontId="19" fillId="0" borderId="21" xfId="2" quotePrefix="1" applyNumberFormat="1" applyFont="1" applyFill="1" applyBorder="1" applyAlignment="1">
      <alignment horizontal="right"/>
    </xf>
    <xf numFmtId="0" fontId="19" fillId="0" borderId="0" xfId="2" applyFont="1" applyFill="1" applyBorder="1"/>
    <xf numFmtId="0" fontId="19" fillId="0" borderId="0" xfId="2" quotePrefix="1" applyFont="1" applyFill="1" applyAlignment="1">
      <alignment horizontal="left"/>
    </xf>
    <xf numFmtId="165" fontId="14" fillId="0" borderId="0" xfId="2" applyNumberFormat="1" applyFont="1"/>
    <xf numFmtId="0" fontId="19" fillId="0" borderId="0" xfId="4" applyFont="1" applyFill="1" applyBorder="1"/>
    <xf numFmtId="0" fontId="14" fillId="2" borderId="0" xfId="2" applyFont="1" applyFill="1" applyBorder="1"/>
    <xf numFmtId="1" fontId="18" fillId="0" borderId="22" xfId="3" applyNumberFormat="1" applyFont="1" applyFill="1" applyBorder="1" applyAlignment="1">
      <alignment horizontal="center" wrapText="1"/>
    </xf>
    <xf numFmtId="1" fontId="18" fillId="0" borderId="20" xfId="3" applyNumberFormat="1" applyFont="1" applyFill="1" applyBorder="1" applyAlignment="1">
      <alignment horizontal="center" wrapText="1"/>
    </xf>
    <xf numFmtId="1" fontId="18" fillId="0" borderId="28" xfId="3" applyNumberFormat="1" applyFont="1" applyFill="1" applyBorder="1" applyAlignment="1">
      <alignment horizontal="center" wrapText="1"/>
    </xf>
    <xf numFmtId="1" fontId="20" fillId="0" borderId="19" xfId="3" applyNumberFormat="1" applyFont="1" applyFill="1" applyBorder="1" applyAlignment="1">
      <alignment horizontal="center" wrapText="1"/>
    </xf>
    <xf numFmtId="1" fontId="18" fillId="0" borderId="6" xfId="3" applyNumberFormat="1" applyFont="1" applyFill="1" applyBorder="1" applyAlignment="1">
      <alignment horizontal="center" wrapText="1"/>
    </xf>
    <xf numFmtId="1" fontId="18" fillId="0" borderId="7" xfId="3" applyNumberFormat="1" applyFont="1" applyFill="1" applyBorder="1" applyAlignment="1">
      <alignment horizontal="center" wrapText="1"/>
    </xf>
    <xf numFmtId="1" fontId="18" fillId="0" borderId="30" xfId="3" applyNumberFormat="1" applyFont="1" applyFill="1" applyBorder="1" applyAlignment="1">
      <alignment horizontal="center" wrapText="1"/>
    </xf>
    <xf numFmtId="0" fontId="19" fillId="0" borderId="0" xfId="4" applyFont="1" applyFill="1" applyBorder="1" applyAlignment="1">
      <alignment vertical="center"/>
    </xf>
    <xf numFmtId="0" fontId="18" fillId="0" borderId="2" xfId="3" applyFont="1" applyFill="1" applyBorder="1" applyAlignment="1">
      <alignment horizontal="left"/>
    </xf>
    <xf numFmtId="0" fontId="18" fillId="0" borderId="5" xfId="3" applyFont="1" applyFill="1" applyBorder="1" applyAlignment="1">
      <alignment horizontal="left"/>
    </xf>
    <xf numFmtId="1" fontId="18" fillId="0" borderId="27" xfId="3" applyNumberFormat="1" applyFont="1" applyFill="1" applyBorder="1" applyAlignment="1">
      <alignment horizontal="center" wrapText="1"/>
    </xf>
    <xf numFmtId="1" fontId="18" fillId="0" borderId="29" xfId="3" applyNumberFormat="1" applyFont="1" applyFill="1" applyBorder="1" applyAlignment="1">
      <alignment horizontal="center" wrapText="1"/>
    </xf>
    <xf numFmtId="1" fontId="18" fillId="0" borderId="3" xfId="3" applyNumberFormat="1" applyFont="1" applyFill="1" applyBorder="1" applyAlignment="1">
      <alignment horizontal="center" vertical="center"/>
    </xf>
    <xf numFmtId="1" fontId="18" fillId="0" borderId="4" xfId="3" applyNumberFormat="1" applyFont="1" applyFill="1" applyBorder="1" applyAlignment="1">
      <alignment horizontal="center" vertical="center"/>
    </xf>
    <xf numFmtId="1" fontId="18" fillId="0" borderId="26" xfId="3" applyNumberFormat="1" applyFont="1" applyFill="1" applyBorder="1" applyAlignment="1">
      <alignment horizontal="center" vertical="center"/>
    </xf>
    <xf numFmtId="1" fontId="18" fillId="0" borderId="23" xfId="3" applyNumberFormat="1" applyFont="1" applyFill="1" applyBorder="1" applyAlignment="1">
      <alignment horizontal="center" wrapText="1"/>
    </xf>
    <xf numFmtId="1" fontId="18" fillId="0" borderId="2" xfId="3" applyNumberFormat="1" applyFont="1" applyFill="1" applyBorder="1" applyAlignment="1">
      <alignment horizontal="center" wrapText="1"/>
    </xf>
    <xf numFmtId="1" fontId="18" fillId="0" borderId="24" xfId="3" applyNumberFormat="1" applyFont="1" applyFill="1" applyBorder="1" applyAlignment="1">
      <alignment horizontal="center" wrapText="1"/>
    </xf>
    <xf numFmtId="1" fontId="18" fillId="0" borderId="25" xfId="3" applyNumberFormat="1" applyFont="1" applyFill="1" applyBorder="1" applyAlignment="1">
      <alignment horizontal="center" wrapText="1"/>
    </xf>
    <xf numFmtId="1" fontId="18" fillId="0" borderId="8" xfId="3" applyNumberFormat="1" applyFont="1" applyFill="1" applyBorder="1" applyAlignment="1">
      <alignment horizontal="center" wrapText="1"/>
    </xf>
    <xf numFmtId="1" fontId="18" fillId="0" borderId="9" xfId="3" applyNumberFormat="1" applyFont="1" applyFill="1" applyBorder="1" applyAlignment="1">
      <alignment horizontal="center" wrapText="1"/>
    </xf>
    <xf numFmtId="0" fontId="19" fillId="0" borderId="0" xfId="2" quotePrefix="1" applyFont="1" applyFill="1" applyAlignment="1">
      <alignment horizontal="left" wrapText="1"/>
    </xf>
  </cellXfs>
  <cellStyles count="180">
    <cellStyle name="20% - Accent1" xfId="155" builtinId="30" customBuiltin="1"/>
    <cellStyle name="20% - Accent2" xfId="159" builtinId="34" customBuiltin="1"/>
    <cellStyle name="20% - Accent3" xfId="163" builtinId="38" customBuiltin="1"/>
    <cellStyle name="20% - Accent4" xfId="167" builtinId="42" customBuiltin="1"/>
    <cellStyle name="20% - Accent5" xfId="171" builtinId="46" customBuiltin="1"/>
    <cellStyle name="20% - Accent6" xfId="175" builtinId="50" customBuiltin="1"/>
    <cellStyle name="40% - Accent1" xfId="156" builtinId="31" customBuiltin="1"/>
    <cellStyle name="40% - Accent2" xfId="160" builtinId="35" customBuiltin="1"/>
    <cellStyle name="40% - Accent3" xfId="164" builtinId="39" customBuiltin="1"/>
    <cellStyle name="40% - Accent4" xfId="168" builtinId="43" customBuiltin="1"/>
    <cellStyle name="40% - Accent5" xfId="172" builtinId="47" customBuiltin="1"/>
    <cellStyle name="40% - Accent6" xfId="176" builtinId="51" customBuiltin="1"/>
    <cellStyle name="60% - Accent1" xfId="157" builtinId="32" customBuiltin="1"/>
    <cellStyle name="60% - Accent2" xfId="161" builtinId="36" customBuiltin="1"/>
    <cellStyle name="60% - Accent3" xfId="165" builtinId="40" customBuiltin="1"/>
    <cellStyle name="60% - Accent4" xfId="169" builtinId="44" customBuiltin="1"/>
    <cellStyle name="60% - Accent5" xfId="173" builtinId="48" customBuiltin="1"/>
    <cellStyle name="60% - Accent6" xfId="177" builtinId="52" customBuiltin="1"/>
    <cellStyle name="Accent1" xfId="154" builtinId="29" customBuiltin="1"/>
    <cellStyle name="Accent2" xfId="158" builtinId="33" customBuiltin="1"/>
    <cellStyle name="Accent3" xfId="162" builtinId="37" customBuiltin="1"/>
    <cellStyle name="Accent4" xfId="166" builtinId="41" customBuiltin="1"/>
    <cellStyle name="Accent5" xfId="170" builtinId="45" customBuiltin="1"/>
    <cellStyle name="Accent6" xfId="174" builtinId="49" customBuiltin="1"/>
    <cellStyle name="Bad" xfId="144" builtinId="27" customBuiltin="1"/>
    <cellStyle name="Calculation" xfId="148" builtinId="22" customBuiltin="1"/>
    <cellStyle name="Check Cell" xfId="150" builtinId="23" customBuiltin="1"/>
    <cellStyle name="Explanatory Text" xfId="152" builtinId="53" customBuilti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Good" xfId="143" builtinId="26" customBuiltin="1"/>
    <cellStyle name="Heading 1" xfId="139" builtinId="16" customBuiltin="1"/>
    <cellStyle name="Heading 2" xfId="140" builtinId="17" customBuiltin="1"/>
    <cellStyle name="Heading 3" xfId="141" builtinId="18" customBuiltin="1"/>
    <cellStyle name="Heading 4" xfId="142" builtinId="19" customBuilti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Input" xfId="146" builtinId="20" customBuiltin="1"/>
    <cellStyle name="Linked Cell" xfId="149" builtinId="24" customBuiltin="1"/>
    <cellStyle name="Neutral" xfId="145" builtinId="28" customBuiltin="1"/>
    <cellStyle name="Normal" xfId="0" builtinId="0"/>
    <cellStyle name="Normal 2" xfId="178"/>
    <cellStyle name="Normal 2 2" xfId="4"/>
    <cellStyle name="Normal 3" xfId="2"/>
    <cellStyle name="Normal 6" xfId="3"/>
    <cellStyle name="Normal 9" xfId="1"/>
    <cellStyle name="Normal 9 2" xfId="23"/>
    <cellStyle name="Note 2" xfId="179"/>
    <cellStyle name="Output" xfId="147" builtinId="21" customBuiltin="1"/>
    <cellStyle name="Title" xfId="138" builtinId="15" customBuiltin="1"/>
    <cellStyle name="Total" xfId="153" builtinId="25" customBuiltin="1"/>
    <cellStyle name="Warning Text" xfId="151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5"/>
  <sheetViews>
    <sheetView showGridLines="0" tabSelected="1" zoomScale="80" zoomScaleNormal="80" workbookViewId="0"/>
  </sheetViews>
  <sheetFormatPr defaultColWidth="12.1640625" defaultRowHeight="15" customHeight="1" x14ac:dyDescent="0.2"/>
  <cols>
    <col min="1" max="1" width="2.83203125" style="9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8"/>
      <c r="B2" s="57" t="str">
        <f>CONCATENATE("Number and percentage of public school students ", LOWER(A7), ", by race/ethnicity, disability status, and English proficiency, by state: School Year 2015-16")</f>
        <v>Number and percentage of public school students reported to have been harassed or bullied on the basis of sex, by race/ethnicity, disability status, and English proficiency, by state: School Year 2015-16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5" s="1" customFormat="1" ht="15" customHeight="1" thickBot="1" x14ac:dyDescent="0.3">
      <c r="A3" s="77">
        <f>C7</f>
        <v>43705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1" customFormat="1" ht="24.95" customHeight="1" x14ac:dyDescent="0.2">
      <c r="A4" s="10"/>
      <c r="B4" s="88" t="s">
        <v>0</v>
      </c>
      <c r="C4" s="90" t="s">
        <v>11</v>
      </c>
      <c r="D4" s="92" t="s">
        <v>73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95" t="s">
        <v>12</v>
      </c>
      <c r="S4" s="96"/>
      <c r="T4" s="95" t="s">
        <v>13</v>
      </c>
      <c r="U4" s="96"/>
      <c r="V4" s="95" t="s">
        <v>14</v>
      </c>
      <c r="W4" s="96"/>
      <c r="X4" s="80" t="s">
        <v>18</v>
      </c>
      <c r="Y4" s="82" t="s">
        <v>15</v>
      </c>
    </row>
    <row r="5" spans="1:25" s="11" customFormat="1" ht="24.95" customHeight="1" x14ac:dyDescent="0.2">
      <c r="A5" s="10"/>
      <c r="B5" s="89"/>
      <c r="C5" s="91"/>
      <c r="D5" s="84" t="s">
        <v>1</v>
      </c>
      <c r="E5" s="85"/>
      <c r="F5" s="86" t="s">
        <v>2</v>
      </c>
      <c r="G5" s="85"/>
      <c r="H5" s="99" t="s">
        <v>3</v>
      </c>
      <c r="I5" s="85"/>
      <c r="J5" s="99" t="s">
        <v>4</v>
      </c>
      <c r="K5" s="85"/>
      <c r="L5" s="99" t="s">
        <v>5</v>
      </c>
      <c r="M5" s="85"/>
      <c r="N5" s="99" t="s">
        <v>6</v>
      </c>
      <c r="O5" s="85"/>
      <c r="P5" s="99" t="s">
        <v>7</v>
      </c>
      <c r="Q5" s="100"/>
      <c r="R5" s="97"/>
      <c r="S5" s="98"/>
      <c r="T5" s="97"/>
      <c r="U5" s="98"/>
      <c r="V5" s="97"/>
      <c r="W5" s="98"/>
      <c r="X5" s="81"/>
      <c r="Y5" s="83"/>
    </row>
    <row r="6" spans="1:25" s="11" customFormat="1" ht="15" customHeight="1" thickBot="1" x14ac:dyDescent="0.25">
      <c r="A6" s="10"/>
      <c r="B6" s="12"/>
      <c r="C6" s="50"/>
      <c r="D6" s="13" t="s">
        <v>8</v>
      </c>
      <c r="E6" s="14" t="s">
        <v>16</v>
      </c>
      <c r="F6" s="15" t="s">
        <v>8</v>
      </c>
      <c r="G6" s="14" t="s">
        <v>16</v>
      </c>
      <c r="H6" s="15" t="s">
        <v>8</v>
      </c>
      <c r="I6" s="14" t="s">
        <v>16</v>
      </c>
      <c r="J6" s="15" t="s">
        <v>8</v>
      </c>
      <c r="K6" s="14" t="s">
        <v>16</v>
      </c>
      <c r="L6" s="15" t="s">
        <v>8</v>
      </c>
      <c r="M6" s="14" t="s">
        <v>16</v>
      </c>
      <c r="N6" s="15" t="s">
        <v>8</v>
      </c>
      <c r="O6" s="14" t="s">
        <v>16</v>
      </c>
      <c r="P6" s="15" t="s">
        <v>8</v>
      </c>
      <c r="Q6" s="16" t="s">
        <v>16</v>
      </c>
      <c r="R6" s="13" t="s">
        <v>8</v>
      </c>
      <c r="S6" s="17" t="s">
        <v>74</v>
      </c>
      <c r="T6" s="13" t="s">
        <v>8</v>
      </c>
      <c r="U6" s="17" t="s">
        <v>74</v>
      </c>
      <c r="V6" s="15" t="s">
        <v>8</v>
      </c>
      <c r="W6" s="17" t="s">
        <v>9</v>
      </c>
      <c r="X6" s="18"/>
      <c r="Y6" s="19"/>
    </row>
    <row r="7" spans="1:25" s="21" customFormat="1" ht="15" customHeight="1" x14ac:dyDescent="0.2">
      <c r="A7" s="20" t="s">
        <v>19</v>
      </c>
      <c r="B7" s="58" t="s">
        <v>10</v>
      </c>
      <c r="C7" s="59">
        <f>D7+F7+H7+J7+L7+N7+P7</f>
        <v>43705</v>
      </c>
      <c r="D7" s="60">
        <v>677</v>
      </c>
      <c r="E7" s="61">
        <v>1.5489999999999999</v>
      </c>
      <c r="F7" s="62">
        <v>873</v>
      </c>
      <c r="G7" s="61">
        <v>1.9975000000000001</v>
      </c>
      <c r="H7" s="62">
        <v>9663</v>
      </c>
      <c r="I7" s="61">
        <v>22.1096</v>
      </c>
      <c r="J7" s="62">
        <v>7817</v>
      </c>
      <c r="K7" s="61">
        <v>17.8858</v>
      </c>
      <c r="L7" s="62">
        <v>22784</v>
      </c>
      <c r="M7" s="61">
        <v>52.131300000000003</v>
      </c>
      <c r="N7" s="63">
        <v>153</v>
      </c>
      <c r="O7" s="61">
        <v>0.35010000000000002</v>
      </c>
      <c r="P7" s="64">
        <v>1738</v>
      </c>
      <c r="Q7" s="65">
        <v>3.9767000000000001</v>
      </c>
      <c r="R7" s="66">
        <v>6337</v>
      </c>
      <c r="S7" s="65">
        <v>14.499499999999999</v>
      </c>
      <c r="T7" s="66">
        <v>665</v>
      </c>
      <c r="U7" s="67">
        <v>1.5215700000000001</v>
      </c>
      <c r="V7" s="66">
        <v>2788</v>
      </c>
      <c r="W7" s="67">
        <v>6.3791000000000002</v>
      </c>
      <c r="X7" s="68">
        <v>96360</v>
      </c>
      <c r="Y7" s="69">
        <v>99.5</v>
      </c>
    </row>
    <row r="8" spans="1:25" s="21" customFormat="1" ht="15" customHeight="1" x14ac:dyDescent="0.2">
      <c r="A8" s="20" t="s">
        <v>17</v>
      </c>
      <c r="B8" s="22" t="s">
        <v>21</v>
      </c>
      <c r="C8" s="23">
        <f t="shared" ref="C8:C58" si="0">D8+F8+H8+J8+L8+N8+P8</f>
        <v>581</v>
      </c>
      <c r="D8" s="24">
        <v>4</v>
      </c>
      <c r="E8" s="25">
        <v>0.6885</v>
      </c>
      <c r="F8" s="26">
        <v>1</v>
      </c>
      <c r="G8" s="25">
        <v>0.1721</v>
      </c>
      <c r="H8" s="32">
        <v>13</v>
      </c>
      <c r="I8" s="25">
        <v>2.2374999999999998</v>
      </c>
      <c r="J8" s="26">
        <v>275</v>
      </c>
      <c r="K8" s="25">
        <v>47.3322</v>
      </c>
      <c r="L8" s="26">
        <v>282</v>
      </c>
      <c r="M8" s="25">
        <v>48.536999999999999</v>
      </c>
      <c r="N8" s="26">
        <v>0</v>
      </c>
      <c r="O8" s="25">
        <v>0</v>
      </c>
      <c r="P8" s="34">
        <v>6</v>
      </c>
      <c r="Q8" s="28">
        <v>1.0327</v>
      </c>
      <c r="R8" s="24">
        <v>36</v>
      </c>
      <c r="S8" s="28">
        <v>6.1962000000000002</v>
      </c>
      <c r="T8" s="33">
        <v>0</v>
      </c>
      <c r="U8" s="29">
        <v>0</v>
      </c>
      <c r="V8" s="33">
        <v>5</v>
      </c>
      <c r="W8" s="29">
        <v>0.86060000000000003</v>
      </c>
      <c r="X8" s="30">
        <v>1400</v>
      </c>
      <c r="Y8" s="31">
        <v>100</v>
      </c>
    </row>
    <row r="9" spans="1:25" s="21" customFormat="1" ht="15" customHeight="1" x14ac:dyDescent="0.2">
      <c r="A9" s="20" t="s">
        <v>17</v>
      </c>
      <c r="B9" s="70" t="s">
        <v>20</v>
      </c>
      <c r="C9" s="59">
        <f t="shared" si="0"/>
        <v>38</v>
      </c>
      <c r="D9" s="60">
        <v>22</v>
      </c>
      <c r="E9" s="61">
        <v>57.8947</v>
      </c>
      <c r="F9" s="62">
        <v>0</v>
      </c>
      <c r="G9" s="61">
        <v>0</v>
      </c>
      <c r="H9" s="62">
        <v>0</v>
      </c>
      <c r="I9" s="61">
        <v>0</v>
      </c>
      <c r="J9" s="63">
        <v>0</v>
      </c>
      <c r="K9" s="61">
        <v>0</v>
      </c>
      <c r="L9" s="63">
        <v>16</v>
      </c>
      <c r="M9" s="61">
        <v>42.1053</v>
      </c>
      <c r="N9" s="62">
        <v>0</v>
      </c>
      <c r="O9" s="61">
        <v>0</v>
      </c>
      <c r="P9" s="71">
        <v>0</v>
      </c>
      <c r="Q9" s="65">
        <v>0</v>
      </c>
      <c r="R9" s="72">
        <v>2</v>
      </c>
      <c r="S9" s="65">
        <v>5.2632000000000003</v>
      </c>
      <c r="T9" s="72">
        <v>0</v>
      </c>
      <c r="U9" s="67">
        <v>0</v>
      </c>
      <c r="V9" s="72">
        <v>3</v>
      </c>
      <c r="W9" s="67">
        <v>7.8947000000000003</v>
      </c>
      <c r="X9" s="68">
        <v>503</v>
      </c>
      <c r="Y9" s="69">
        <v>100</v>
      </c>
    </row>
    <row r="10" spans="1:25" s="21" customFormat="1" ht="15" customHeight="1" x14ac:dyDescent="0.2">
      <c r="A10" s="20" t="s">
        <v>17</v>
      </c>
      <c r="B10" s="22" t="s">
        <v>23</v>
      </c>
      <c r="C10" s="23">
        <f t="shared" si="0"/>
        <v>957</v>
      </c>
      <c r="D10" s="33">
        <v>56</v>
      </c>
      <c r="E10" s="25">
        <v>5.8516000000000004</v>
      </c>
      <c r="F10" s="26">
        <v>9</v>
      </c>
      <c r="G10" s="25">
        <v>0.94040000000000001</v>
      </c>
      <c r="H10" s="32">
        <v>460</v>
      </c>
      <c r="I10" s="25">
        <v>48.066899999999997</v>
      </c>
      <c r="J10" s="26">
        <v>70</v>
      </c>
      <c r="K10" s="25">
        <v>7.3144999999999998</v>
      </c>
      <c r="L10" s="32">
        <v>320</v>
      </c>
      <c r="M10" s="25">
        <v>33.437800000000003</v>
      </c>
      <c r="N10" s="32">
        <v>7</v>
      </c>
      <c r="O10" s="25">
        <v>0.73150000000000004</v>
      </c>
      <c r="P10" s="27">
        <v>35</v>
      </c>
      <c r="Q10" s="28">
        <v>3.6573000000000002</v>
      </c>
      <c r="R10" s="33">
        <v>82</v>
      </c>
      <c r="S10" s="28">
        <v>8.5684000000000005</v>
      </c>
      <c r="T10" s="33">
        <v>5</v>
      </c>
      <c r="U10" s="29">
        <v>0.52246999999999999</v>
      </c>
      <c r="V10" s="33">
        <v>56</v>
      </c>
      <c r="W10" s="29">
        <v>5.8516000000000004</v>
      </c>
      <c r="X10" s="30">
        <v>1977</v>
      </c>
      <c r="Y10" s="31">
        <v>99.697000000000003</v>
      </c>
    </row>
    <row r="11" spans="1:25" s="21" customFormat="1" ht="15" customHeight="1" x14ac:dyDescent="0.2">
      <c r="A11" s="20" t="s">
        <v>17</v>
      </c>
      <c r="B11" s="70" t="s">
        <v>22</v>
      </c>
      <c r="C11" s="59">
        <f t="shared" si="0"/>
        <v>573</v>
      </c>
      <c r="D11" s="60">
        <v>4</v>
      </c>
      <c r="E11" s="61">
        <v>0.69810000000000005</v>
      </c>
      <c r="F11" s="63">
        <v>5</v>
      </c>
      <c r="G11" s="61">
        <v>0.87260000000000004</v>
      </c>
      <c r="H11" s="62">
        <v>33</v>
      </c>
      <c r="I11" s="61">
        <v>5.7591999999999999</v>
      </c>
      <c r="J11" s="62">
        <v>180</v>
      </c>
      <c r="K11" s="61">
        <v>31.413599999999999</v>
      </c>
      <c r="L11" s="62">
        <v>339</v>
      </c>
      <c r="M11" s="61">
        <v>59.162300000000002</v>
      </c>
      <c r="N11" s="62">
        <v>0</v>
      </c>
      <c r="O11" s="61">
        <v>0</v>
      </c>
      <c r="P11" s="71">
        <v>12</v>
      </c>
      <c r="Q11" s="65">
        <v>2.0941999999999998</v>
      </c>
      <c r="R11" s="72">
        <v>58</v>
      </c>
      <c r="S11" s="65">
        <v>10.122199999999999</v>
      </c>
      <c r="T11" s="60">
        <v>26</v>
      </c>
      <c r="U11" s="67">
        <v>4.5375199999999998</v>
      </c>
      <c r="V11" s="60">
        <v>12</v>
      </c>
      <c r="W11" s="67">
        <v>2.0941999999999998</v>
      </c>
      <c r="X11" s="68">
        <v>1092</v>
      </c>
      <c r="Y11" s="69">
        <v>99.908000000000001</v>
      </c>
    </row>
    <row r="12" spans="1:25" s="21" customFormat="1" ht="15" customHeight="1" x14ac:dyDescent="0.2">
      <c r="A12" s="20" t="s">
        <v>17</v>
      </c>
      <c r="B12" s="22" t="s">
        <v>24</v>
      </c>
      <c r="C12" s="23">
        <f t="shared" si="0"/>
        <v>5759</v>
      </c>
      <c r="D12" s="24">
        <v>39</v>
      </c>
      <c r="E12" s="25">
        <v>0.67720000000000002</v>
      </c>
      <c r="F12" s="32">
        <v>238</v>
      </c>
      <c r="G12" s="25">
        <v>4.1326999999999998</v>
      </c>
      <c r="H12" s="26">
        <v>2926</v>
      </c>
      <c r="I12" s="25">
        <v>50.807400000000001</v>
      </c>
      <c r="J12" s="26">
        <v>600</v>
      </c>
      <c r="K12" s="25">
        <v>10.4185</v>
      </c>
      <c r="L12" s="26">
        <v>1312</v>
      </c>
      <c r="M12" s="25">
        <v>22.781700000000001</v>
      </c>
      <c r="N12" s="32">
        <v>18</v>
      </c>
      <c r="O12" s="25">
        <v>0.31259999999999999</v>
      </c>
      <c r="P12" s="34">
        <v>626</v>
      </c>
      <c r="Q12" s="28">
        <v>10.869899999999999</v>
      </c>
      <c r="R12" s="33">
        <v>894</v>
      </c>
      <c r="S12" s="28">
        <v>15.5235</v>
      </c>
      <c r="T12" s="24">
        <v>82</v>
      </c>
      <c r="U12" s="29">
        <v>1.4238599999999999</v>
      </c>
      <c r="V12" s="24">
        <v>1079</v>
      </c>
      <c r="W12" s="29">
        <v>18.735900000000001</v>
      </c>
      <c r="X12" s="30">
        <v>10138</v>
      </c>
      <c r="Y12" s="31">
        <v>99.644999999999996</v>
      </c>
    </row>
    <row r="13" spans="1:25" s="21" customFormat="1" ht="15" customHeight="1" x14ac:dyDescent="0.2">
      <c r="A13" s="20" t="s">
        <v>17</v>
      </c>
      <c r="B13" s="70" t="s">
        <v>25</v>
      </c>
      <c r="C13" s="59">
        <f t="shared" si="0"/>
        <v>446</v>
      </c>
      <c r="D13" s="60">
        <v>6</v>
      </c>
      <c r="E13" s="61">
        <v>1.3452999999999999</v>
      </c>
      <c r="F13" s="63">
        <v>3</v>
      </c>
      <c r="G13" s="61">
        <v>0.67259999999999998</v>
      </c>
      <c r="H13" s="62">
        <v>122</v>
      </c>
      <c r="I13" s="61">
        <v>27.354299999999999</v>
      </c>
      <c r="J13" s="63">
        <v>26</v>
      </c>
      <c r="K13" s="61">
        <v>5.8296000000000001</v>
      </c>
      <c r="L13" s="62">
        <v>268</v>
      </c>
      <c r="M13" s="61">
        <v>60.089700000000001</v>
      </c>
      <c r="N13" s="62">
        <v>4</v>
      </c>
      <c r="O13" s="61">
        <v>0.89690000000000003</v>
      </c>
      <c r="P13" s="64">
        <v>17</v>
      </c>
      <c r="Q13" s="65">
        <v>3.8117000000000001</v>
      </c>
      <c r="R13" s="60">
        <v>43</v>
      </c>
      <c r="S13" s="65">
        <v>9.6412999999999993</v>
      </c>
      <c r="T13" s="72">
        <v>10</v>
      </c>
      <c r="U13" s="67">
        <v>2.2421500000000001</v>
      </c>
      <c r="V13" s="72">
        <v>42</v>
      </c>
      <c r="W13" s="67">
        <v>9.4169999999999998</v>
      </c>
      <c r="X13" s="68">
        <v>1868</v>
      </c>
      <c r="Y13" s="69">
        <v>89.614999999999995</v>
      </c>
    </row>
    <row r="14" spans="1:25" s="21" customFormat="1" ht="15" customHeight="1" x14ac:dyDescent="0.2">
      <c r="A14" s="20" t="s">
        <v>17</v>
      </c>
      <c r="B14" s="22" t="s">
        <v>26</v>
      </c>
      <c r="C14" s="35">
        <f t="shared" si="0"/>
        <v>430</v>
      </c>
      <c r="D14" s="24">
        <v>2</v>
      </c>
      <c r="E14" s="25">
        <v>0.46510000000000001</v>
      </c>
      <c r="F14" s="26">
        <v>10</v>
      </c>
      <c r="G14" s="25">
        <v>2.3256000000000001</v>
      </c>
      <c r="H14" s="32">
        <v>90</v>
      </c>
      <c r="I14" s="25">
        <v>20.930199999999999</v>
      </c>
      <c r="J14" s="32">
        <v>78</v>
      </c>
      <c r="K14" s="25">
        <v>18.139500000000002</v>
      </c>
      <c r="L14" s="32">
        <v>238</v>
      </c>
      <c r="M14" s="25">
        <v>55.348799999999997</v>
      </c>
      <c r="N14" s="26">
        <v>0</v>
      </c>
      <c r="O14" s="25">
        <v>0</v>
      </c>
      <c r="P14" s="27">
        <v>12</v>
      </c>
      <c r="Q14" s="28">
        <v>2.7907000000000002</v>
      </c>
      <c r="R14" s="33">
        <v>62</v>
      </c>
      <c r="S14" s="28">
        <v>14.4186</v>
      </c>
      <c r="T14" s="24">
        <v>11</v>
      </c>
      <c r="U14" s="29">
        <v>2.5581399999999999</v>
      </c>
      <c r="V14" s="24">
        <v>16</v>
      </c>
      <c r="W14" s="29">
        <v>3.7208999999999999</v>
      </c>
      <c r="X14" s="30">
        <v>1238</v>
      </c>
      <c r="Y14" s="31">
        <v>100</v>
      </c>
    </row>
    <row r="15" spans="1:25" s="21" customFormat="1" ht="15" customHeight="1" x14ac:dyDescent="0.2">
      <c r="A15" s="20" t="s">
        <v>17</v>
      </c>
      <c r="B15" s="70" t="s">
        <v>28</v>
      </c>
      <c r="C15" s="73">
        <f t="shared" si="0"/>
        <v>101</v>
      </c>
      <c r="D15" s="60">
        <v>1</v>
      </c>
      <c r="E15" s="61">
        <v>0.99009999999999998</v>
      </c>
      <c r="F15" s="62">
        <v>0</v>
      </c>
      <c r="G15" s="61">
        <v>0</v>
      </c>
      <c r="H15" s="62">
        <v>16</v>
      </c>
      <c r="I15" s="61">
        <v>15.8416</v>
      </c>
      <c r="J15" s="63">
        <v>40</v>
      </c>
      <c r="K15" s="61">
        <v>39.603999999999999</v>
      </c>
      <c r="L15" s="62">
        <v>42</v>
      </c>
      <c r="M15" s="61">
        <v>41.584200000000003</v>
      </c>
      <c r="N15" s="63">
        <v>0</v>
      </c>
      <c r="O15" s="61">
        <v>0</v>
      </c>
      <c r="P15" s="64">
        <v>2</v>
      </c>
      <c r="Q15" s="65">
        <v>1.9802</v>
      </c>
      <c r="R15" s="72">
        <v>26</v>
      </c>
      <c r="S15" s="65">
        <v>25.742599999999999</v>
      </c>
      <c r="T15" s="60">
        <v>0</v>
      </c>
      <c r="U15" s="67">
        <v>0</v>
      </c>
      <c r="V15" s="60">
        <v>4</v>
      </c>
      <c r="W15" s="67">
        <v>3.9603999999999999</v>
      </c>
      <c r="X15" s="68">
        <v>235</v>
      </c>
      <c r="Y15" s="69">
        <v>100</v>
      </c>
    </row>
    <row r="16" spans="1:25" s="21" customFormat="1" ht="15" customHeight="1" x14ac:dyDescent="0.2">
      <c r="A16" s="20" t="s">
        <v>17</v>
      </c>
      <c r="B16" s="22" t="s">
        <v>27</v>
      </c>
      <c r="C16" s="35">
        <f t="shared" si="0"/>
        <v>97</v>
      </c>
      <c r="D16" s="33">
        <v>0</v>
      </c>
      <c r="E16" s="25">
        <v>0</v>
      </c>
      <c r="F16" s="32">
        <v>0</v>
      </c>
      <c r="G16" s="25">
        <v>0</v>
      </c>
      <c r="H16" s="26">
        <v>15</v>
      </c>
      <c r="I16" s="25">
        <v>15.463900000000001</v>
      </c>
      <c r="J16" s="32">
        <v>77</v>
      </c>
      <c r="K16" s="25">
        <v>79.381399999999999</v>
      </c>
      <c r="L16" s="26">
        <v>3</v>
      </c>
      <c r="M16" s="25">
        <v>3.0928</v>
      </c>
      <c r="N16" s="32">
        <v>0</v>
      </c>
      <c r="O16" s="25">
        <v>0</v>
      </c>
      <c r="P16" s="27">
        <v>2</v>
      </c>
      <c r="Q16" s="28">
        <v>2.0619000000000001</v>
      </c>
      <c r="R16" s="24">
        <v>19</v>
      </c>
      <c r="S16" s="28">
        <v>19.587599999999998</v>
      </c>
      <c r="T16" s="24">
        <v>1</v>
      </c>
      <c r="U16" s="29">
        <v>1.0309299999999999</v>
      </c>
      <c r="V16" s="24">
        <v>10</v>
      </c>
      <c r="W16" s="29">
        <v>10.3093</v>
      </c>
      <c r="X16" s="30">
        <v>221</v>
      </c>
      <c r="Y16" s="31">
        <v>100</v>
      </c>
    </row>
    <row r="17" spans="1:25" s="21" customFormat="1" ht="15" customHeight="1" x14ac:dyDescent="0.2">
      <c r="A17" s="20" t="s">
        <v>17</v>
      </c>
      <c r="B17" s="70" t="s">
        <v>29</v>
      </c>
      <c r="C17" s="59">
        <f t="shared" si="0"/>
        <v>23</v>
      </c>
      <c r="D17" s="60">
        <v>0</v>
      </c>
      <c r="E17" s="61">
        <v>0</v>
      </c>
      <c r="F17" s="63">
        <v>0</v>
      </c>
      <c r="G17" s="61">
        <v>0</v>
      </c>
      <c r="H17" s="62">
        <v>6</v>
      </c>
      <c r="I17" s="61">
        <v>26.087</v>
      </c>
      <c r="J17" s="63">
        <v>8</v>
      </c>
      <c r="K17" s="61">
        <v>34.782600000000002</v>
      </c>
      <c r="L17" s="63">
        <v>7</v>
      </c>
      <c r="M17" s="61">
        <v>30.434799999999999</v>
      </c>
      <c r="N17" s="63">
        <v>0</v>
      </c>
      <c r="O17" s="61">
        <v>0</v>
      </c>
      <c r="P17" s="71">
        <v>2</v>
      </c>
      <c r="Q17" s="65">
        <v>8.6957000000000004</v>
      </c>
      <c r="R17" s="60">
        <v>4</v>
      </c>
      <c r="S17" s="65">
        <v>17.391300000000001</v>
      </c>
      <c r="T17" s="60">
        <v>1</v>
      </c>
      <c r="U17" s="67">
        <v>4.3478300000000001</v>
      </c>
      <c r="V17" s="60">
        <v>0</v>
      </c>
      <c r="W17" s="67">
        <v>0</v>
      </c>
      <c r="X17" s="68">
        <v>3952</v>
      </c>
      <c r="Y17" s="69">
        <v>100</v>
      </c>
    </row>
    <row r="18" spans="1:25" s="21" customFormat="1" ht="15" customHeight="1" x14ac:dyDescent="0.2">
      <c r="A18" s="20" t="s">
        <v>17</v>
      </c>
      <c r="B18" s="22" t="s">
        <v>30</v>
      </c>
      <c r="C18" s="23">
        <f t="shared" si="0"/>
        <v>770</v>
      </c>
      <c r="D18" s="33">
        <v>0</v>
      </c>
      <c r="E18" s="25">
        <v>0</v>
      </c>
      <c r="F18" s="26">
        <v>8</v>
      </c>
      <c r="G18" s="25">
        <v>1.0389999999999999</v>
      </c>
      <c r="H18" s="26">
        <v>62</v>
      </c>
      <c r="I18" s="25">
        <v>8.0518999999999998</v>
      </c>
      <c r="J18" s="26">
        <v>347</v>
      </c>
      <c r="K18" s="25">
        <v>45.064900000000002</v>
      </c>
      <c r="L18" s="26">
        <v>338</v>
      </c>
      <c r="M18" s="25">
        <v>43.896099999999997</v>
      </c>
      <c r="N18" s="26">
        <v>0</v>
      </c>
      <c r="O18" s="25">
        <v>0</v>
      </c>
      <c r="P18" s="27">
        <v>15</v>
      </c>
      <c r="Q18" s="28">
        <v>1.9480999999999999</v>
      </c>
      <c r="R18" s="33">
        <v>56</v>
      </c>
      <c r="S18" s="28">
        <v>7.2727000000000004</v>
      </c>
      <c r="T18" s="24">
        <v>13</v>
      </c>
      <c r="U18" s="29">
        <v>1.68831</v>
      </c>
      <c r="V18" s="24">
        <v>15</v>
      </c>
      <c r="W18" s="29">
        <v>1.9480999999999999</v>
      </c>
      <c r="X18" s="30">
        <v>2407</v>
      </c>
      <c r="Y18" s="31">
        <v>100</v>
      </c>
    </row>
    <row r="19" spans="1:25" s="21" customFormat="1" ht="15" customHeight="1" x14ac:dyDescent="0.2">
      <c r="A19" s="20" t="s">
        <v>17</v>
      </c>
      <c r="B19" s="70" t="s">
        <v>31</v>
      </c>
      <c r="C19" s="59">
        <f t="shared" si="0"/>
        <v>126</v>
      </c>
      <c r="D19" s="60">
        <v>1</v>
      </c>
      <c r="E19" s="61">
        <v>0.79369999999999996</v>
      </c>
      <c r="F19" s="62">
        <v>29</v>
      </c>
      <c r="G19" s="61">
        <v>23.015899999999998</v>
      </c>
      <c r="H19" s="62">
        <v>11</v>
      </c>
      <c r="I19" s="61">
        <v>8.7302</v>
      </c>
      <c r="J19" s="62">
        <v>2</v>
      </c>
      <c r="K19" s="61">
        <v>1.5872999999999999</v>
      </c>
      <c r="L19" s="62">
        <v>18</v>
      </c>
      <c r="M19" s="61">
        <v>14.2857</v>
      </c>
      <c r="N19" s="62">
        <v>54</v>
      </c>
      <c r="O19" s="61">
        <v>42.857100000000003</v>
      </c>
      <c r="P19" s="64">
        <v>11</v>
      </c>
      <c r="Q19" s="65">
        <v>8.7302</v>
      </c>
      <c r="R19" s="60">
        <v>26</v>
      </c>
      <c r="S19" s="65">
        <v>20.634899999999998</v>
      </c>
      <c r="T19" s="60">
        <v>3</v>
      </c>
      <c r="U19" s="67">
        <v>2.3809499999999999</v>
      </c>
      <c r="V19" s="60">
        <v>25</v>
      </c>
      <c r="W19" s="67">
        <v>19.8413</v>
      </c>
      <c r="X19" s="68">
        <v>290</v>
      </c>
      <c r="Y19" s="69">
        <v>100</v>
      </c>
    </row>
    <row r="20" spans="1:25" s="21" customFormat="1" ht="15" customHeight="1" x14ac:dyDescent="0.2">
      <c r="A20" s="20" t="s">
        <v>17</v>
      </c>
      <c r="B20" s="22" t="s">
        <v>33</v>
      </c>
      <c r="C20" s="35">
        <f t="shared" si="0"/>
        <v>215</v>
      </c>
      <c r="D20" s="33">
        <v>7</v>
      </c>
      <c r="E20" s="25">
        <v>3.2557999999999998</v>
      </c>
      <c r="F20" s="32">
        <v>0</v>
      </c>
      <c r="G20" s="25">
        <v>0</v>
      </c>
      <c r="H20" s="26">
        <v>43</v>
      </c>
      <c r="I20" s="25">
        <v>20</v>
      </c>
      <c r="J20" s="32">
        <v>3</v>
      </c>
      <c r="K20" s="25">
        <v>1.3953</v>
      </c>
      <c r="L20" s="32">
        <v>160</v>
      </c>
      <c r="M20" s="25">
        <v>74.418599999999998</v>
      </c>
      <c r="N20" s="32">
        <v>0</v>
      </c>
      <c r="O20" s="25">
        <v>0</v>
      </c>
      <c r="P20" s="27">
        <v>2</v>
      </c>
      <c r="Q20" s="28">
        <v>0.93020000000000003</v>
      </c>
      <c r="R20" s="33">
        <v>10</v>
      </c>
      <c r="S20" s="28">
        <v>4.6512000000000002</v>
      </c>
      <c r="T20" s="24">
        <v>9</v>
      </c>
      <c r="U20" s="29">
        <v>4.1860499999999998</v>
      </c>
      <c r="V20" s="24">
        <v>2</v>
      </c>
      <c r="W20" s="29">
        <v>0.93020000000000003</v>
      </c>
      <c r="X20" s="30">
        <v>720</v>
      </c>
      <c r="Y20" s="31">
        <v>100</v>
      </c>
    </row>
    <row r="21" spans="1:25" s="21" customFormat="1" ht="15" customHeight="1" x14ac:dyDescent="0.2">
      <c r="A21" s="20" t="s">
        <v>17</v>
      </c>
      <c r="B21" s="70" t="s">
        <v>34</v>
      </c>
      <c r="C21" s="59">
        <f t="shared" si="0"/>
        <v>2046</v>
      </c>
      <c r="D21" s="72">
        <v>4</v>
      </c>
      <c r="E21" s="61">
        <v>0.19550000000000001</v>
      </c>
      <c r="F21" s="62">
        <v>18</v>
      </c>
      <c r="G21" s="61">
        <v>0.87980000000000003</v>
      </c>
      <c r="H21" s="63">
        <v>370</v>
      </c>
      <c r="I21" s="61">
        <v>18.084099999999999</v>
      </c>
      <c r="J21" s="62">
        <v>411</v>
      </c>
      <c r="K21" s="61">
        <v>20.088000000000001</v>
      </c>
      <c r="L21" s="62">
        <v>1157</v>
      </c>
      <c r="M21" s="61">
        <v>56.549399999999999</v>
      </c>
      <c r="N21" s="62">
        <v>0</v>
      </c>
      <c r="O21" s="61">
        <v>0</v>
      </c>
      <c r="P21" s="71">
        <v>86</v>
      </c>
      <c r="Q21" s="65">
        <v>4.2032999999999996</v>
      </c>
      <c r="R21" s="60">
        <v>304</v>
      </c>
      <c r="S21" s="65">
        <v>14.8583</v>
      </c>
      <c r="T21" s="72">
        <v>32</v>
      </c>
      <c r="U21" s="67">
        <v>1.56403</v>
      </c>
      <c r="V21" s="72">
        <v>87</v>
      </c>
      <c r="W21" s="67">
        <v>4.2522000000000002</v>
      </c>
      <c r="X21" s="68">
        <v>4081</v>
      </c>
      <c r="Y21" s="69">
        <v>99.706000000000003</v>
      </c>
    </row>
    <row r="22" spans="1:25" s="21" customFormat="1" ht="15" customHeight="1" x14ac:dyDescent="0.2">
      <c r="A22" s="20" t="s">
        <v>17</v>
      </c>
      <c r="B22" s="22" t="s">
        <v>35</v>
      </c>
      <c r="C22" s="23">
        <f t="shared" si="0"/>
        <v>937</v>
      </c>
      <c r="D22" s="24">
        <v>0</v>
      </c>
      <c r="E22" s="25">
        <v>0</v>
      </c>
      <c r="F22" s="32">
        <v>4</v>
      </c>
      <c r="G22" s="25">
        <v>0.4269</v>
      </c>
      <c r="H22" s="32">
        <v>102</v>
      </c>
      <c r="I22" s="25">
        <v>10.8858</v>
      </c>
      <c r="J22" s="26">
        <v>217</v>
      </c>
      <c r="K22" s="25">
        <v>23.158999999999999</v>
      </c>
      <c r="L22" s="26">
        <v>555</v>
      </c>
      <c r="M22" s="25">
        <v>59.2316</v>
      </c>
      <c r="N22" s="26">
        <v>0</v>
      </c>
      <c r="O22" s="25">
        <v>0</v>
      </c>
      <c r="P22" s="34">
        <v>59</v>
      </c>
      <c r="Q22" s="28">
        <v>6.2967000000000004</v>
      </c>
      <c r="R22" s="33">
        <v>126</v>
      </c>
      <c r="S22" s="28">
        <v>13.4472</v>
      </c>
      <c r="T22" s="33">
        <v>7</v>
      </c>
      <c r="U22" s="29">
        <v>0.74707000000000001</v>
      </c>
      <c r="V22" s="33">
        <v>37</v>
      </c>
      <c r="W22" s="29">
        <v>3.9487999999999999</v>
      </c>
      <c r="X22" s="30">
        <v>1879</v>
      </c>
      <c r="Y22" s="31">
        <v>100</v>
      </c>
    </row>
    <row r="23" spans="1:25" s="21" customFormat="1" ht="15" customHeight="1" x14ac:dyDescent="0.2">
      <c r="A23" s="20" t="s">
        <v>17</v>
      </c>
      <c r="B23" s="70" t="s">
        <v>32</v>
      </c>
      <c r="C23" s="59">
        <f t="shared" si="0"/>
        <v>546</v>
      </c>
      <c r="D23" s="60">
        <v>1</v>
      </c>
      <c r="E23" s="61">
        <v>0.1832</v>
      </c>
      <c r="F23" s="62">
        <v>3</v>
      </c>
      <c r="G23" s="61">
        <v>0.54949999999999999</v>
      </c>
      <c r="H23" s="62">
        <v>28</v>
      </c>
      <c r="I23" s="61">
        <v>5.1281999999999996</v>
      </c>
      <c r="J23" s="62">
        <v>22</v>
      </c>
      <c r="K23" s="61">
        <v>4.0293000000000001</v>
      </c>
      <c r="L23" s="62">
        <v>474</v>
      </c>
      <c r="M23" s="61">
        <v>86.813199999999995</v>
      </c>
      <c r="N23" s="62">
        <v>0</v>
      </c>
      <c r="O23" s="61">
        <v>0</v>
      </c>
      <c r="P23" s="71">
        <v>18</v>
      </c>
      <c r="Q23" s="65">
        <v>3.2967</v>
      </c>
      <c r="R23" s="72">
        <v>46</v>
      </c>
      <c r="S23" s="65">
        <v>8.4248999999999992</v>
      </c>
      <c r="T23" s="60">
        <v>10</v>
      </c>
      <c r="U23" s="67">
        <v>1.8314999999999999</v>
      </c>
      <c r="V23" s="60">
        <v>15</v>
      </c>
      <c r="W23" s="67">
        <v>2.7473000000000001</v>
      </c>
      <c r="X23" s="68">
        <v>1365</v>
      </c>
      <c r="Y23" s="69">
        <v>100</v>
      </c>
    </row>
    <row r="24" spans="1:25" s="21" customFormat="1" ht="15" customHeight="1" x14ac:dyDescent="0.2">
      <c r="A24" s="20" t="s">
        <v>17</v>
      </c>
      <c r="B24" s="22" t="s">
        <v>36</v>
      </c>
      <c r="C24" s="23">
        <f t="shared" si="0"/>
        <v>778</v>
      </c>
      <c r="D24" s="33">
        <v>3</v>
      </c>
      <c r="E24" s="25">
        <v>0.3856</v>
      </c>
      <c r="F24" s="26">
        <v>10</v>
      </c>
      <c r="G24" s="25">
        <v>1.2853000000000001</v>
      </c>
      <c r="H24" s="32">
        <v>150</v>
      </c>
      <c r="I24" s="25">
        <v>19.280200000000001</v>
      </c>
      <c r="J24" s="26">
        <v>78</v>
      </c>
      <c r="K24" s="25">
        <v>10.025700000000001</v>
      </c>
      <c r="L24" s="26">
        <v>484</v>
      </c>
      <c r="M24" s="25">
        <v>62.210799999999999</v>
      </c>
      <c r="N24" s="26">
        <v>2</v>
      </c>
      <c r="O24" s="25">
        <v>0.2571</v>
      </c>
      <c r="P24" s="34">
        <v>51</v>
      </c>
      <c r="Q24" s="28">
        <v>6.5552999999999999</v>
      </c>
      <c r="R24" s="33">
        <v>79</v>
      </c>
      <c r="S24" s="28">
        <v>10.154199999999999</v>
      </c>
      <c r="T24" s="24">
        <v>7</v>
      </c>
      <c r="U24" s="29">
        <v>0.89973999999999998</v>
      </c>
      <c r="V24" s="24">
        <v>71</v>
      </c>
      <c r="W24" s="29">
        <v>9.1259999999999994</v>
      </c>
      <c r="X24" s="30">
        <v>1356</v>
      </c>
      <c r="Y24" s="31">
        <v>100</v>
      </c>
    </row>
    <row r="25" spans="1:25" s="21" customFormat="1" ht="15" customHeight="1" x14ac:dyDescent="0.2">
      <c r="A25" s="20" t="s">
        <v>17</v>
      </c>
      <c r="B25" s="70" t="s">
        <v>37</v>
      </c>
      <c r="C25" s="73">
        <f t="shared" si="0"/>
        <v>431</v>
      </c>
      <c r="D25" s="60">
        <v>0</v>
      </c>
      <c r="E25" s="61">
        <v>0</v>
      </c>
      <c r="F25" s="62">
        <v>3</v>
      </c>
      <c r="G25" s="61">
        <v>0.69610000000000005</v>
      </c>
      <c r="H25" s="62">
        <v>24</v>
      </c>
      <c r="I25" s="61">
        <v>5.5683999999999996</v>
      </c>
      <c r="J25" s="62">
        <v>96</v>
      </c>
      <c r="K25" s="61">
        <v>22.273800000000001</v>
      </c>
      <c r="L25" s="63">
        <v>281</v>
      </c>
      <c r="M25" s="61">
        <v>65.197199999999995</v>
      </c>
      <c r="N25" s="62">
        <v>1</v>
      </c>
      <c r="O25" s="61">
        <v>0.23200000000000001</v>
      </c>
      <c r="P25" s="71">
        <v>26</v>
      </c>
      <c r="Q25" s="65">
        <v>6.0324999999999998</v>
      </c>
      <c r="R25" s="60">
        <v>63</v>
      </c>
      <c r="S25" s="65">
        <v>14.6172</v>
      </c>
      <c r="T25" s="60">
        <v>7</v>
      </c>
      <c r="U25" s="67">
        <v>1.6241300000000001</v>
      </c>
      <c r="V25" s="60">
        <v>11</v>
      </c>
      <c r="W25" s="67">
        <v>2.5522</v>
      </c>
      <c r="X25" s="68">
        <v>1407</v>
      </c>
      <c r="Y25" s="69">
        <v>100</v>
      </c>
    </row>
    <row r="26" spans="1:25" s="21" customFormat="1" ht="15" customHeight="1" x14ac:dyDescent="0.2">
      <c r="A26" s="20" t="s">
        <v>17</v>
      </c>
      <c r="B26" s="22" t="s">
        <v>38</v>
      </c>
      <c r="C26" s="23">
        <f t="shared" si="0"/>
        <v>133</v>
      </c>
      <c r="D26" s="24">
        <v>0</v>
      </c>
      <c r="E26" s="25">
        <v>0</v>
      </c>
      <c r="F26" s="32">
        <v>2</v>
      </c>
      <c r="G26" s="25">
        <v>1.5038</v>
      </c>
      <c r="H26" s="32">
        <v>7</v>
      </c>
      <c r="I26" s="25">
        <v>5.2632000000000003</v>
      </c>
      <c r="J26" s="26">
        <v>69</v>
      </c>
      <c r="K26" s="25">
        <v>51.8797</v>
      </c>
      <c r="L26" s="26">
        <v>50</v>
      </c>
      <c r="M26" s="25">
        <v>37.594000000000001</v>
      </c>
      <c r="N26" s="32">
        <v>0</v>
      </c>
      <c r="O26" s="25">
        <v>0</v>
      </c>
      <c r="P26" s="34">
        <v>5</v>
      </c>
      <c r="Q26" s="28">
        <v>3.7593999999999999</v>
      </c>
      <c r="R26" s="24">
        <v>19</v>
      </c>
      <c r="S26" s="28">
        <v>14.2857</v>
      </c>
      <c r="T26" s="24">
        <v>6</v>
      </c>
      <c r="U26" s="29">
        <v>4.5112800000000002</v>
      </c>
      <c r="V26" s="24">
        <v>5</v>
      </c>
      <c r="W26" s="29">
        <v>3.7593999999999999</v>
      </c>
      <c r="X26" s="30">
        <v>1367</v>
      </c>
      <c r="Y26" s="31">
        <v>100</v>
      </c>
    </row>
    <row r="27" spans="1:25" s="21" customFormat="1" ht="15" customHeight="1" x14ac:dyDescent="0.2">
      <c r="A27" s="20" t="s">
        <v>17</v>
      </c>
      <c r="B27" s="70" t="s">
        <v>41</v>
      </c>
      <c r="C27" s="73">
        <f t="shared" si="0"/>
        <v>265</v>
      </c>
      <c r="D27" s="72">
        <v>2</v>
      </c>
      <c r="E27" s="61">
        <v>0.75470000000000004</v>
      </c>
      <c r="F27" s="62">
        <v>0</v>
      </c>
      <c r="G27" s="61">
        <v>0</v>
      </c>
      <c r="H27" s="62">
        <v>4</v>
      </c>
      <c r="I27" s="61">
        <v>1.5094000000000001</v>
      </c>
      <c r="J27" s="62">
        <v>9</v>
      </c>
      <c r="K27" s="61">
        <v>3.3961999999999999</v>
      </c>
      <c r="L27" s="63">
        <v>249</v>
      </c>
      <c r="M27" s="61">
        <v>93.962299999999999</v>
      </c>
      <c r="N27" s="62">
        <v>0</v>
      </c>
      <c r="O27" s="61">
        <v>0</v>
      </c>
      <c r="P27" s="71">
        <v>1</v>
      </c>
      <c r="Q27" s="65">
        <v>0.37740000000000001</v>
      </c>
      <c r="R27" s="72">
        <v>38</v>
      </c>
      <c r="S27" s="65">
        <v>14.339600000000001</v>
      </c>
      <c r="T27" s="60">
        <v>7</v>
      </c>
      <c r="U27" s="67">
        <v>2.6415099999999998</v>
      </c>
      <c r="V27" s="60">
        <v>10</v>
      </c>
      <c r="W27" s="67">
        <v>3.7736000000000001</v>
      </c>
      <c r="X27" s="68">
        <v>589</v>
      </c>
      <c r="Y27" s="69">
        <v>100</v>
      </c>
    </row>
    <row r="28" spans="1:25" s="21" customFormat="1" ht="15" customHeight="1" x14ac:dyDescent="0.2">
      <c r="A28" s="20" t="s">
        <v>17</v>
      </c>
      <c r="B28" s="22" t="s">
        <v>40</v>
      </c>
      <c r="C28" s="35">
        <f t="shared" si="0"/>
        <v>247</v>
      </c>
      <c r="D28" s="33">
        <v>0</v>
      </c>
      <c r="E28" s="25">
        <v>0</v>
      </c>
      <c r="F28" s="26">
        <v>2</v>
      </c>
      <c r="G28" s="25">
        <v>0.80969999999999998</v>
      </c>
      <c r="H28" s="26">
        <v>27</v>
      </c>
      <c r="I28" s="25">
        <v>10.9312</v>
      </c>
      <c r="J28" s="26">
        <v>55</v>
      </c>
      <c r="K28" s="25">
        <v>22.267199999999999</v>
      </c>
      <c r="L28" s="32">
        <v>148</v>
      </c>
      <c r="M28" s="25">
        <v>59.918999999999997</v>
      </c>
      <c r="N28" s="26">
        <v>0</v>
      </c>
      <c r="O28" s="25">
        <v>0</v>
      </c>
      <c r="P28" s="27">
        <v>15</v>
      </c>
      <c r="Q28" s="28">
        <v>6.0728999999999997</v>
      </c>
      <c r="R28" s="24">
        <v>29</v>
      </c>
      <c r="S28" s="28">
        <v>11.7409</v>
      </c>
      <c r="T28" s="33">
        <v>12</v>
      </c>
      <c r="U28" s="29">
        <v>4.8582999999999998</v>
      </c>
      <c r="V28" s="33">
        <v>7</v>
      </c>
      <c r="W28" s="29">
        <v>2.8340000000000001</v>
      </c>
      <c r="X28" s="30">
        <v>1434</v>
      </c>
      <c r="Y28" s="31">
        <v>100</v>
      </c>
    </row>
    <row r="29" spans="1:25" s="21" customFormat="1" ht="15" customHeight="1" x14ac:dyDescent="0.2">
      <c r="A29" s="20" t="s">
        <v>17</v>
      </c>
      <c r="B29" s="70" t="s">
        <v>39</v>
      </c>
      <c r="C29" s="59">
        <f t="shared" si="0"/>
        <v>853</v>
      </c>
      <c r="D29" s="60">
        <v>4</v>
      </c>
      <c r="E29" s="61">
        <v>0.46889999999999998</v>
      </c>
      <c r="F29" s="62">
        <v>28</v>
      </c>
      <c r="G29" s="61">
        <v>3.2825000000000002</v>
      </c>
      <c r="H29" s="63">
        <v>231</v>
      </c>
      <c r="I29" s="61">
        <v>27.0809</v>
      </c>
      <c r="J29" s="62">
        <v>125</v>
      </c>
      <c r="K29" s="61">
        <v>14.654199999999999</v>
      </c>
      <c r="L29" s="63">
        <v>437</v>
      </c>
      <c r="M29" s="61">
        <v>51.230899999999998</v>
      </c>
      <c r="N29" s="62">
        <v>7</v>
      </c>
      <c r="O29" s="61">
        <v>0.8206</v>
      </c>
      <c r="P29" s="71">
        <v>21</v>
      </c>
      <c r="Q29" s="65">
        <v>2.4619</v>
      </c>
      <c r="R29" s="60">
        <v>163</v>
      </c>
      <c r="S29" s="65">
        <v>19.109000000000002</v>
      </c>
      <c r="T29" s="60">
        <v>26</v>
      </c>
      <c r="U29" s="67">
        <v>3.0480700000000001</v>
      </c>
      <c r="V29" s="60">
        <v>52</v>
      </c>
      <c r="W29" s="67">
        <v>6.0960999999999999</v>
      </c>
      <c r="X29" s="68">
        <v>1873</v>
      </c>
      <c r="Y29" s="69">
        <v>99.947000000000003</v>
      </c>
    </row>
    <row r="30" spans="1:25" s="21" customFormat="1" ht="15" customHeight="1" x14ac:dyDescent="0.2">
      <c r="A30" s="20" t="s">
        <v>17</v>
      </c>
      <c r="B30" s="22" t="s">
        <v>42</v>
      </c>
      <c r="C30" s="23">
        <f t="shared" si="0"/>
        <v>1753</v>
      </c>
      <c r="D30" s="33">
        <v>27</v>
      </c>
      <c r="E30" s="25">
        <v>1.5402</v>
      </c>
      <c r="F30" s="32">
        <v>15</v>
      </c>
      <c r="G30" s="25">
        <v>0.85570000000000002</v>
      </c>
      <c r="H30" s="26">
        <v>100</v>
      </c>
      <c r="I30" s="25">
        <v>5.7045000000000003</v>
      </c>
      <c r="J30" s="26">
        <v>434</v>
      </c>
      <c r="K30" s="25">
        <v>24.7576</v>
      </c>
      <c r="L30" s="26">
        <v>1137</v>
      </c>
      <c r="M30" s="25">
        <v>64.860200000000006</v>
      </c>
      <c r="N30" s="26">
        <v>0</v>
      </c>
      <c r="O30" s="25">
        <v>0</v>
      </c>
      <c r="P30" s="27">
        <v>40</v>
      </c>
      <c r="Q30" s="28">
        <v>2.2818000000000001</v>
      </c>
      <c r="R30" s="24">
        <v>161</v>
      </c>
      <c r="S30" s="28">
        <v>9.1843000000000004</v>
      </c>
      <c r="T30" s="33">
        <v>15</v>
      </c>
      <c r="U30" s="29">
        <v>0.85568</v>
      </c>
      <c r="V30" s="33">
        <v>36</v>
      </c>
      <c r="W30" s="29">
        <v>2.0535999999999999</v>
      </c>
      <c r="X30" s="30">
        <v>3616</v>
      </c>
      <c r="Y30" s="31">
        <v>99.971999999999994</v>
      </c>
    </row>
    <row r="31" spans="1:25" s="21" customFormat="1" ht="15" customHeight="1" x14ac:dyDescent="0.2">
      <c r="A31" s="20" t="s">
        <v>17</v>
      </c>
      <c r="B31" s="70" t="s">
        <v>43</v>
      </c>
      <c r="C31" s="73">
        <f t="shared" si="0"/>
        <v>1454</v>
      </c>
      <c r="D31" s="60">
        <v>49</v>
      </c>
      <c r="E31" s="61">
        <v>3.37</v>
      </c>
      <c r="F31" s="63">
        <v>29</v>
      </c>
      <c r="G31" s="61">
        <v>1.9944999999999999</v>
      </c>
      <c r="H31" s="62">
        <v>122</v>
      </c>
      <c r="I31" s="61">
        <v>8.3905999999999992</v>
      </c>
      <c r="J31" s="63">
        <v>221</v>
      </c>
      <c r="K31" s="61">
        <v>15.199400000000001</v>
      </c>
      <c r="L31" s="62">
        <v>981</v>
      </c>
      <c r="M31" s="61">
        <v>67.469099999999997</v>
      </c>
      <c r="N31" s="62">
        <v>1</v>
      </c>
      <c r="O31" s="61">
        <v>6.88E-2</v>
      </c>
      <c r="P31" s="64">
        <v>51</v>
      </c>
      <c r="Q31" s="65">
        <v>3.5076000000000001</v>
      </c>
      <c r="R31" s="60">
        <v>279</v>
      </c>
      <c r="S31" s="65">
        <v>19.188400000000001</v>
      </c>
      <c r="T31" s="72">
        <v>20</v>
      </c>
      <c r="U31" s="67">
        <v>1.3755200000000001</v>
      </c>
      <c r="V31" s="72">
        <v>50</v>
      </c>
      <c r="W31" s="67">
        <v>3.4388000000000001</v>
      </c>
      <c r="X31" s="68">
        <v>2170</v>
      </c>
      <c r="Y31" s="69">
        <v>97.465000000000003</v>
      </c>
    </row>
    <row r="32" spans="1:25" s="21" customFormat="1" ht="15" customHeight="1" x14ac:dyDescent="0.2">
      <c r="A32" s="20" t="s">
        <v>17</v>
      </c>
      <c r="B32" s="22" t="s">
        <v>45</v>
      </c>
      <c r="C32" s="23">
        <f t="shared" si="0"/>
        <v>442</v>
      </c>
      <c r="D32" s="24">
        <v>4</v>
      </c>
      <c r="E32" s="25">
        <v>0.90500000000000003</v>
      </c>
      <c r="F32" s="26">
        <v>0</v>
      </c>
      <c r="G32" s="25">
        <v>0</v>
      </c>
      <c r="H32" s="26">
        <v>7</v>
      </c>
      <c r="I32" s="25">
        <v>1.5837000000000001</v>
      </c>
      <c r="J32" s="26">
        <v>164</v>
      </c>
      <c r="K32" s="25">
        <v>37.104100000000003</v>
      </c>
      <c r="L32" s="32">
        <v>264</v>
      </c>
      <c r="M32" s="25">
        <v>59.728499999999997</v>
      </c>
      <c r="N32" s="32">
        <v>0</v>
      </c>
      <c r="O32" s="25">
        <v>0</v>
      </c>
      <c r="P32" s="34">
        <v>3</v>
      </c>
      <c r="Q32" s="28">
        <v>0.67869999999999997</v>
      </c>
      <c r="R32" s="33">
        <v>52</v>
      </c>
      <c r="S32" s="28">
        <v>11.764699999999999</v>
      </c>
      <c r="T32" s="24">
        <v>0</v>
      </c>
      <c r="U32" s="29">
        <v>0</v>
      </c>
      <c r="V32" s="24">
        <v>2</v>
      </c>
      <c r="W32" s="29">
        <v>0.45250000000000001</v>
      </c>
      <c r="X32" s="30">
        <v>978</v>
      </c>
      <c r="Y32" s="31">
        <v>100</v>
      </c>
    </row>
    <row r="33" spans="1:25" s="21" customFormat="1" ht="15" customHeight="1" x14ac:dyDescent="0.2">
      <c r="A33" s="20" t="s">
        <v>17</v>
      </c>
      <c r="B33" s="70" t="s">
        <v>44</v>
      </c>
      <c r="C33" s="59">
        <f t="shared" si="0"/>
        <v>1609</v>
      </c>
      <c r="D33" s="72">
        <v>13</v>
      </c>
      <c r="E33" s="61">
        <v>0.80800000000000005</v>
      </c>
      <c r="F33" s="62">
        <v>11</v>
      </c>
      <c r="G33" s="61">
        <v>0.68369999999999997</v>
      </c>
      <c r="H33" s="63">
        <v>60</v>
      </c>
      <c r="I33" s="61">
        <v>3.7290000000000001</v>
      </c>
      <c r="J33" s="62">
        <v>307</v>
      </c>
      <c r="K33" s="61">
        <v>19.080200000000001</v>
      </c>
      <c r="L33" s="62">
        <v>1166</v>
      </c>
      <c r="M33" s="61">
        <v>72.467399999999998</v>
      </c>
      <c r="N33" s="63">
        <v>6</v>
      </c>
      <c r="O33" s="61">
        <v>0.37290000000000001</v>
      </c>
      <c r="P33" s="71">
        <v>46</v>
      </c>
      <c r="Q33" s="65">
        <v>2.8589000000000002</v>
      </c>
      <c r="R33" s="72">
        <v>176</v>
      </c>
      <c r="S33" s="65">
        <v>10.938499999999999</v>
      </c>
      <c r="T33" s="72">
        <v>15</v>
      </c>
      <c r="U33" s="67">
        <v>0.93225999999999998</v>
      </c>
      <c r="V33" s="72">
        <v>19</v>
      </c>
      <c r="W33" s="67">
        <v>1.1809000000000001</v>
      </c>
      <c r="X33" s="68">
        <v>2372</v>
      </c>
      <c r="Y33" s="69">
        <v>100</v>
      </c>
    </row>
    <row r="34" spans="1:25" s="21" customFormat="1" ht="15" customHeight="1" x14ac:dyDescent="0.2">
      <c r="A34" s="20" t="s">
        <v>17</v>
      </c>
      <c r="B34" s="22" t="s">
        <v>46</v>
      </c>
      <c r="C34" s="35">
        <f t="shared" si="0"/>
        <v>417</v>
      </c>
      <c r="D34" s="24">
        <v>135</v>
      </c>
      <c r="E34" s="25">
        <v>32.374099999999999</v>
      </c>
      <c r="F34" s="26">
        <v>3</v>
      </c>
      <c r="G34" s="25">
        <v>0.71940000000000004</v>
      </c>
      <c r="H34" s="32">
        <v>10</v>
      </c>
      <c r="I34" s="25">
        <v>2.3980999999999999</v>
      </c>
      <c r="J34" s="26">
        <v>2</v>
      </c>
      <c r="K34" s="25">
        <v>0.47960000000000003</v>
      </c>
      <c r="L34" s="32">
        <v>260</v>
      </c>
      <c r="M34" s="25">
        <v>62.350099999999998</v>
      </c>
      <c r="N34" s="32">
        <v>0</v>
      </c>
      <c r="O34" s="25">
        <v>0</v>
      </c>
      <c r="P34" s="27">
        <v>7</v>
      </c>
      <c r="Q34" s="28">
        <v>1.6787000000000001</v>
      </c>
      <c r="R34" s="33">
        <v>38</v>
      </c>
      <c r="S34" s="28">
        <v>9.1127000000000002</v>
      </c>
      <c r="T34" s="33">
        <v>0</v>
      </c>
      <c r="U34" s="29">
        <v>0</v>
      </c>
      <c r="V34" s="33">
        <v>21</v>
      </c>
      <c r="W34" s="29">
        <v>5.0359999999999996</v>
      </c>
      <c r="X34" s="30">
        <v>825</v>
      </c>
      <c r="Y34" s="31">
        <v>100</v>
      </c>
    </row>
    <row r="35" spans="1:25" s="21" customFormat="1" ht="15" customHeight="1" x14ac:dyDescent="0.2">
      <c r="A35" s="20" t="s">
        <v>17</v>
      </c>
      <c r="B35" s="70" t="s">
        <v>49</v>
      </c>
      <c r="C35" s="73">
        <f t="shared" si="0"/>
        <v>317</v>
      </c>
      <c r="D35" s="72">
        <v>4</v>
      </c>
      <c r="E35" s="61">
        <v>1.2618</v>
      </c>
      <c r="F35" s="62">
        <v>1</v>
      </c>
      <c r="G35" s="61">
        <v>0.3155</v>
      </c>
      <c r="H35" s="63">
        <v>39</v>
      </c>
      <c r="I35" s="61">
        <v>12.3028</v>
      </c>
      <c r="J35" s="62">
        <v>17</v>
      </c>
      <c r="K35" s="61">
        <v>5.3628</v>
      </c>
      <c r="L35" s="63">
        <v>249</v>
      </c>
      <c r="M35" s="61">
        <v>78.548900000000003</v>
      </c>
      <c r="N35" s="62">
        <v>0</v>
      </c>
      <c r="O35" s="61">
        <v>0</v>
      </c>
      <c r="P35" s="71">
        <v>7</v>
      </c>
      <c r="Q35" s="65">
        <v>2.2082000000000002</v>
      </c>
      <c r="R35" s="72">
        <v>44</v>
      </c>
      <c r="S35" s="65">
        <v>13.880100000000001</v>
      </c>
      <c r="T35" s="72">
        <v>5</v>
      </c>
      <c r="U35" s="67">
        <v>1.5772900000000001</v>
      </c>
      <c r="V35" s="72">
        <v>8</v>
      </c>
      <c r="W35" s="67">
        <v>2.5236999999999998</v>
      </c>
      <c r="X35" s="68">
        <v>1064</v>
      </c>
      <c r="Y35" s="69">
        <v>100</v>
      </c>
    </row>
    <row r="36" spans="1:25" s="21" customFormat="1" ht="15" customHeight="1" x14ac:dyDescent="0.2">
      <c r="A36" s="20" t="s">
        <v>17</v>
      </c>
      <c r="B36" s="22" t="s">
        <v>53</v>
      </c>
      <c r="C36" s="35">
        <f t="shared" si="0"/>
        <v>544</v>
      </c>
      <c r="D36" s="33">
        <v>7</v>
      </c>
      <c r="E36" s="25">
        <v>1.2867999999999999</v>
      </c>
      <c r="F36" s="26">
        <v>17</v>
      </c>
      <c r="G36" s="25">
        <v>3.125</v>
      </c>
      <c r="H36" s="26">
        <v>168</v>
      </c>
      <c r="I36" s="25">
        <v>30.882400000000001</v>
      </c>
      <c r="J36" s="32">
        <v>61</v>
      </c>
      <c r="K36" s="25">
        <v>11.213200000000001</v>
      </c>
      <c r="L36" s="32">
        <v>246</v>
      </c>
      <c r="M36" s="25">
        <v>45.220599999999997</v>
      </c>
      <c r="N36" s="26">
        <v>6</v>
      </c>
      <c r="O36" s="25">
        <v>1.1029</v>
      </c>
      <c r="P36" s="34">
        <v>39</v>
      </c>
      <c r="Q36" s="28">
        <v>7.1691000000000003</v>
      </c>
      <c r="R36" s="33">
        <v>98</v>
      </c>
      <c r="S36" s="28">
        <v>18.014700000000001</v>
      </c>
      <c r="T36" s="24">
        <v>14</v>
      </c>
      <c r="U36" s="29">
        <v>2.5735299999999999</v>
      </c>
      <c r="V36" s="24">
        <v>59</v>
      </c>
      <c r="W36" s="29">
        <v>10.845599999999999</v>
      </c>
      <c r="X36" s="30">
        <v>658</v>
      </c>
      <c r="Y36" s="31">
        <v>100</v>
      </c>
    </row>
    <row r="37" spans="1:25" s="21" customFormat="1" ht="15" customHeight="1" x14ac:dyDescent="0.2">
      <c r="A37" s="20" t="s">
        <v>17</v>
      </c>
      <c r="B37" s="70" t="s">
        <v>50</v>
      </c>
      <c r="C37" s="59">
        <f t="shared" si="0"/>
        <v>284</v>
      </c>
      <c r="D37" s="60">
        <v>0</v>
      </c>
      <c r="E37" s="61">
        <v>0</v>
      </c>
      <c r="F37" s="62">
        <v>2</v>
      </c>
      <c r="G37" s="61">
        <v>0.70420000000000005</v>
      </c>
      <c r="H37" s="62">
        <v>20</v>
      </c>
      <c r="I37" s="61">
        <v>7.0423</v>
      </c>
      <c r="J37" s="62">
        <v>13</v>
      </c>
      <c r="K37" s="61">
        <v>4.5774999999999997</v>
      </c>
      <c r="L37" s="62">
        <v>243</v>
      </c>
      <c r="M37" s="61">
        <v>85.563400000000001</v>
      </c>
      <c r="N37" s="63">
        <v>0</v>
      </c>
      <c r="O37" s="61">
        <v>0</v>
      </c>
      <c r="P37" s="71">
        <v>6</v>
      </c>
      <c r="Q37" s="65">
        <v>2.1126999999999998</v>
      </c>
      <c r="R37" s="72">
        <v>42</v>
      </c>
      <c r="S37" s="65">
        <v>14.7887</v>
      </c>
      <c r="T37" s="60">
        <v>12</v>
      </c>
      <c r="U37" s="67">
        <v>4.2253499999999997</v>
      </c>
      <c r="V37" s="60">
        <v>0</v>
      </c>
      <c r="W37" s="67">
        <v>0</v>
      </c>
      <c r="X37" s="68">
        <v>483</v>
      </c>
      <c r="Y37" s="69">
        <v>100</v>
      </c>
    </row>
    <row r="38" spans="1:25" s="21" customFormat="1" ht="15" customHeight="1" x14ac:dyDescent="0.2">
      <c r="A38" s="20" t="s">
        <v>17</v>
      </c>
      <c r="B38" s="22" t="s">
        <v>51</v>
      </c>
      <c r="C38" s="23">
        <f t="shared" si="0"/>
        <v>1766</v>
      </c>
      <c r="D38" s="24">
        <v>1</v>
      </c>
      <c r="E38" s="25">
        <v>5.6599999999999998E-2</v>
      </c>
      <c r="F38" s="26">
        <v>51</v>
      </c>
      <c r="G38" s="25">
        <v>2.8879000000000001</v>
      </c>
      <c r="H38" s="26">
        <v>408</v>
      </c>
      <c r="I38" s="25">
        <v>23.103100000000001</v>
      </c>
      <c r="J38" s="26">
        <v>358</v>
      </c>
      <c r="K38" s="25">
        <v>20.271799999999999</v>
      </c>
      <c r="L38" s="26">
        <v>917</v>
      </c>
      <c r="M38" s="25">
        <v>51.9253</v>
      </c>
      <c r="N38" s="26">
        <v>10</v>
      </c>
      <c r="O38" s="25">
        <v>0.56630000000000003</v>
      </c>
      <c r="P38" s="27">
        <v>21</v>
      </c>
      <c r="Q38" s="28">
        <v>1.1891</v>
      </c>
      <c r="R38" s="33">
        <v>296</v>
      </c>
      <c r="S38" s="28">
        <v>16.760999999999999</v>
      </c>
      <c r="T38" s="24">
        <v>48</v>
      </c>
      <c r="U38" s="29">
        <v>2.71801</v>
      </c>
      <c r="V38" s="24">
        <v>53</v>
      </c>
      <c r="W38" s="29">
        <v>3.0011000000000001</v>
      </c>
      <c r="X38" s="30">
        <v>2577</v>
      </c>
      <c r="Y38" s="31">
        <v>100</v>
      </c>
    </row>
    <row r="39" spans="1:25" s="21" customFormat="1" ht="15" customHeight="1" x14ac:dyDescent="0.2">
      <c r="A39" s="20" t="s">
        <v>17</v>
      </c>
      <c r="B39" s="70" t="s">
        <v>52</v>
      </c>
      <c r="C39" s="59">
        <f t="shared" si="0"/>
        <v>332</v>
      </c>
      <c r="D39" s="72">
        <v>49</v>
      </c>
      <c r="E39" s="61">
        <v>14.759</v>
      </c>
      <c r="F39" s="62">
        <v>0</v>
      </c>
      <c r="G39" s="61">
        <v>0</v>
      </c>
      <c r="H39" s="63">
        <v>139</v>
      </c>
      <c r="I39" s="61">
        <v>41.8675</v>
      </c>
      <c r="J39" s="62">
        <v>8</v>
      </c>
      <c r="K39" s="61">
        <v>2.4096000000000002</v>
      </c>
      <c r="L39" s="63">
        <v>134</v>
      </c>
      <c r="M39" s="61">
        <v>40.361400000000003</v>
      </c>
      <c r="N39" s="62">
        <v>1</v>
      </c>
      <c r="O39" s="61">
        <v>0.30120000000000002</v>
      </c>
      <c r="P39" s="71">
        <v>1</v>
      </c>
      <c r="Q39" s="65">
        <v>0.30120000000000002</v>
      </c>
      <c r="R39" s="60">
        <v>26</v>
      </c>
      <c r="S39" s="65">
        <v>7.8312999999999997</v>
      </c>
      <c r="T39" s="60">
        <v>0</v>
      </c>
      <c r="U39" s="67">
        <v>0</v>
      </c>
      <c r="V39" s="60">
        <v>32</v>
      </c>
      <c r="W39" s="67">
        <v>9.6386000000000003</v>
      </c>
      <c r="X39" s="68">
        <v>880</v>
      </c>
      <c r="Y39" s="69">
        <v>100</v>
      </c>
    </row>
    <row r="40" spans="1:25" s="21" customFormat="1" ht="15" customHeight="1" x14ac:dyDescent="0.2">
      <c r="A40" s="20" t="s">
        <v>17</v>
      </c>
      <c r="B40" s="22" t="s">
        <v>54</v>
      </c>
      <c r="C40" s="35">
        <f t="shared" si="0"/>
        <v>5739</v>
      </c>
      <c r="D40" s="24">
        <v>33</v>
      </c>
      <c r="E40" s="25">
        <v>0.57499999999999996</v>
      </c>
      <c r="F40" s="26">
        <v>276</v>
      </c>
      <c r="G40" s="25">
        <v>4.8091999999999997</v>
      </c>
      <c r="H40" s="26">
        <v>1802</v>
      </c>
      <c r="I40" s="25">
        <v>31.3992</v>
      </c>
      <c r="J40" s="32">
        <v>1441</v>
      </c>
      <c r="K40" s="25">
        <v>25.108899999999998</v>
      </c>
      <c r="L40" s="32">
        <v>2127</v>
      </c>
      <c r="M40" s="25">
        <v>37.062199999999997</v>
      </c>
      <c r="N40" s="26">
        <v>1</v>
      </c>
      <c r="O40" s="25">
        <v>1.7399999999999999E-2</v>
      </c>
      <c r="P40" s="27">
        <v>59</v>
      </c>
      <c r="Q40" s="28">
        <v>1.0281</v>
      </c>
      <c r="R40" s="33">
        <v>1369</v>
      </c>
      <c r="S40" s="28">
        <v>23.854299999999999</v>
      </c>
      <c r="T40" s="24">
        <v>39</v>
      </c>
      <c r="U40" s="29">
        <v>0.67956000000000005</v>
      </c>
      <c r="V40" s="24">
        <v>417</v>
      </c>
      <c r="W40" s="29">
        <v>7.2660999999999998</v>
      </c>
      <c r="X40" s="30">
        <v>4916</v>
      </c>
      <c r="Y40" s="31">
        <v>99.552000000000007</v>
      </c>
    </row>
    <row r="41" spans="1:25" s="21" customFormat="1" ht="15" customHeight="1" x14ac:dyDescent="0.2">
      <c r="A41" s="20" t="s">
        <v>17</v>
      </c>
      <c r="B41" s="70" t="s">
        <v>47</v>
      </c>
      <c r="C41" s="59">
        <f t="shared" si="0"/>
        <v>1379</v>
      </c>
      <c r="D41" s="72">
        <v>16</v>
      </c>
      <c r="E41" s="61">
        <v>1.1603000000000001</v>
      </c>
      <c r="F41" s="62">
        <v>9</v>
      </c>
      <c r="G41" s="61">
        <v>0.65259999999999996</v>
      </c>
      <c r="H41" s="62">
        <v>183</v>
      </c>
      <c r="I41" s="61">
        <v>13.2705</v>
      </c>
      <c r="J41" s="62">
        <v>462</v>
      </c>
      <c r="K41" s="61">
        <v>33.502499999999998</v>
      </c>
      <c r="L41" s="63">
        <v>652</v>
      </c>
      <c r="M41" s="61">
        <v>47.2806</v>
      </c>
      <c r="N41" s="63">
        <v>0</v>
      </c>
      <c r="O41" s="61">
        <v>0</v>
      </c>
      <c r="P41" s="64">
        <v>57</v>
      </c>
      <c r="Q41" s="65">
        <v>4.1334</v>
      </c>
      <c r="R41" s="60">
        <v>189</v>
      </c>
      <c r="S41" s="65">
        <v>13.7056</v>
      </c>
      <c r="T41" s="72">
        <v>21</v>
      </c>
      <c r="U41" s="67">
        <v>1.52284</v>
      </c>
      <c r="V41" s="72">
        <v>52</v>
      </c>
      <c r="W41" s="67">
        <v>3.7707999999999999</v>
      </c>
      <c r="X41" s="68">
        <v>2618</v>
      </c>
      <c r="Y41" s="69">
        <v>100</v>
      </c>
    </row>
    <row r="42" spans="1:25" s="21" customFormat="1" ht="15" customHeight="1" x14ac:dyDescent="0.2">
      <c r="A42" s="20" t="s">
        <v>17</v>
      </c>
      <c r="B42" s="22" t="s">
        <v>48</v>
      </c>
      <c r="C42" s="35">
        <f t="shared" si="0"/>
        <v>111</v>
      </c>
      <c r="D42" s="24">
        <v>14</v>
      </c>
      <c r="E42" s="25">
        <v>12.6126</v>
      </c>
      <c r="F42" s="26">
        <v>1</v>
      </c>
      <c r="G42" s="25">
        <v>0.90090000000000003</v>
      </c>
      <c r="H42" s="26">
        <v>7</v>
      </c>
      <c r="I42" s="25">
        <v>6.3063000000000002</v>
      </c>
      <c r="J42" s="32">
        <v>7</v>
      </c>
      <c r="K42" s="25">
        <v>6.3063000000000002</v>
      </c>
      <c r="L42" s="32">
        <v>81</v>
      </c>
      <c r="M42" s="25">
        <v>72.972999999999999</v>
      </c>
      <c r="N42" s="32">
        <v>1</v>
      </c>
      <c r="O42" s="25">
        <v>0.90090000000000003</v>
      </c>
      <c r="P42" s="27">
        <v>0</v>
      </c>
      <c r="Q42" s="28">
        <v>0</v>
      </c>
      <c r="R42" s="33">
        <v>9</v>
      </c>
      <c r="S42" s="28">
        <v>8.1081000000000003</v>
      </c>
      <c r="T42" s="24">
        <v>4</v>
      </c>
      <c r="U42" s="29">
        <v>3.6036000000000001</v>
      </c>
      <c r="V42" s="24">
        <v>2</v>
      </c>
      <c r="W42" s="29">
        <v>1.8018000000000001</v>
      </c>
      <c r="X42" s="30">
        <v>481</v>
      </c>
      <c r="Y42" s="31">
        <v>100</v>
      </c>
    </row>
    <row r="43" spans="1:25" s="21" customFormat="1" ht="15" customHeight="1" x14ac:dyDescent="0.2">
      <c r="A43" s="20" t="s">
        <v>17</v>
      </c>
      <c r="B43" s="70" t="s">
        <v>55</v>
      </c>
      <c r="C43" s="59">
        <f t="shared" si="0"/>
        <v>942</v>
      </c>
      <c r="D43" s="60">
        <v>0</v>
      </c>
      <c r="E43" s="61">
        <v>0</v>
      </c>
      <c r="F43" s="62">
        <v>10</v>
      </c>
      <c r="G43" s="61">
        <v>1.0616000000000001</v>
      </c>
      <c r="H43" s="63">
        <v>22</v>
      </c>
      <c r="I43" s="61">
        <v>2.3355000000000001</v>
      </c>
      <c r="J43" s="62">
        <v>147</v>
      </c>
      <c r="K43" s="61">
        <v>15.6051</v>
      </c>
      <c r="L43" s="62">
        <v>722</v>
      </c>
      <c r="M43" s="61">
        <v>76.645399999999995</v>
      </c>
      <c r="N43" s="62">
        <v>2</v>
      </c>
      <c r="O43" s="61">
        <v>0.21229999999999999</v>
      </c>
      <c r="P43" s="64">
        <v>39</v>
      </c>
      <c r="Q43" s="65">
        <v>4.1401000000000003</v>
      </c>
      <c r="R43" s="72">
        <v>93</v>
      </c>
      <c r="S43" s="65">
        <v>9.8726000000000003</v>
      </c>
      <c r="T43" s="72">
        <v>10</v>
      </c>
      <c r="U43" s="67">
        <v>1.0615699999999999</v>
      </c>
      <c r="V43" s="72">
        <v>9</v>
      </c>
      <c r="W43" s="67">
        <v>0.95540000000000003</v>
      </c>
      <c r="X43" s="68">
        <v>3631</v>
      </c>
      <c r="Y43" s="69">
        <v>100</v>
      </c>
    </row>
    <row r="44" spans="1:25" s="21" customFormat="1" ht="15" customHeight="1" x14ac:dyDescent="0.2">
      <c r="A44" s="20" t="s">
        <v>17</v>
      </c>
      <c r="B44" s="22" t="s">
        <v>56</v>
      </c>
      <c r="C44" s="23">
        <f t="shared" si="0"/>
        <v>612</v>
      </c>
      <c r="D44" s="24">
        <v>63</v>
      </c>
      <c r="E44" s="25">
        <v>10.2941</v>
      </c>
      <c r="F44" s="32">
        <v>4</v>
      </c>
      <c r="G44" s="25">
        <v>0.65359999999999996</v>
      </c>
      <c r="H44" s="26">
        <v>51</v>
      </c>
      <c r="I44" s="25">
        <v>8.3332999999999995</v>
      </c>
      <c r="J44" s="26">
        <v>105</v>
      </c>
      <c r="K44" s="25">
        <v>17.1569</v>
      </c>
      <c r="L44" s="26">
        <v>347</v>
      </c>
      <c r="M44" s="25">
        <v>56.699300000000001</v>
      </c>
      <c r="N44" s="32">
        <v>2</v>
      </c>
      <c r="O44" s="25">
        <v>0.32679999999999998</v>
      </c>
      <c r="P44" s="34">
        <v>40</v>
      </c>
      <c r="Q44" s="28">
        <v>6.5358999999999998</v>
      </c>
      <c r="R44" s="33">
        <v>58</v>
      </c>
      <c r="S44" s="28">
        <v>9.4771000000000001</v>
      </c>
      <c r="T44" s="33">
        <v>7</v>
      </c>
      <c r="U44" s="29">
        <v>1.1437900000000001</v>
      </c>
      <c r="V44" s="33">
        <v>12</v>
      </c>
      <c r="W44" s="29">
        <v>1.9608000000000001</v>
      </c>
      <c r="X44" s="30">
        <v>1815</v>
      </c>
      <c r="Y44" s="31">
        <v>100</v>
      </c>
    </row>
    <row r="45" spans="1:25" s="21" customFormat="1" ht="15" customHeight="1" x14ac:dyDescent="0.2">
      <c r="A45" s="20" t="s">
        <v>17</v>
      </c>
      <c r="B45" s="70" t="s">
        <v>57</v>
      </c>
      <c r="C45" s="59">
        <f t="shared" si="0"/>
        <v>747</v>
      </c>
      <c r="D45" s="72">
        <v>5</v>
      </c>
      <c r="E45" s="61">
        <v>0.66930000000000001</v>
      </c>
      <c r="F45" s="62">
        <v>12</v>
      </c>
      <c r="G45" s="61">
        <v>1.6064000000000001</v>
      </c>
      <c r="H45" s="63">
        <v>107</v>
      </c>
      <c r="I45" s="61">
        <v>14.324</v>
      </c>
      <c r="J45" s="62">
        <v>31</v>
      </c>
      <c r="K45" s="61">
        <v>4.1498999999999997</v>
      </c>
      <c r="L45" s="63">
        <v>547</v>
      </c>
      <c r="M45" s="61">
        <v>73.226200000000006</v>
      </c>
      <c r="N45" s="62">
        <v>3</v>
      </c>
      <c r="O45" s="61">
        <v>0.40160000000000001</v>
      </c>
      <c r="P45" s="64">
        <v>42</v>
      </c>
      <c r="Q45" s="65">
        <v>5.6224999999999996</v>
      </c>
      <c r="R45" s="60">
        <v>53</v>
      </c>
      <c r="S45" s="65">
        <v>7.0949999999999998</v>
      </c>
      <c r="T45" s="72">
        <v>11</v>
      </c>
      <c r="U45" s="67">
        <v>1.4725600000000001</v>
      </c>
      <c r="V45" s="72">
        <v>17</v>
      </c>
      <c r="W45" s="67">
        <v>2.2757999999999998</v>
      </c>
      <c r="X45" s="68">
        <v>1283</v>
      </c>
      <c r="Y45" s="69">
        <v>100</v>
      </c>
    </row>
    <row r="46" spans="1:25" s="21" customFormat="1" ht="15" customHeight="1" x14ac:dyDescent="0.2">
      <c r="A46" s="20" t="s">
        <v>17</v>
      </c>
      <c r="B46" s="22" t="s">
        <v>58</v>
      </c>
      <c r="C46" s="23">
        <f t="shared" si="0"/>
        <v>1154</v>
      </c>
      <c r="D46" s="24">
        <v>0</v>
      </c>
      <c r="E46" s="25">
        <v>0</v>
      </c>
      <c r="F46" s="26">
        <v>8</v>
      </c>
      <c r="G46" s="25">
        <v>0.69320000000000004</v>
      </c>
      <c r="H46" s="26">
        <v>166</v>
      </c>
      <c r="I46" s="25">
        <v>14.3847</v>
      </c>
      <c r="J46" s="26">
        <v>159</v>
      </c>
      <c r="K46" s="25">
        <v>13.7782</v>
      </c>
      <c r="L46" s="32">
        <v>781</v>
      </c>
      <c r="M46" s="25">
        <v>67.677599999999998</v>
      </c>
      <c r="N46" s="32">
        <v>0</v>
      </c>
      <c r="O46" s="25">
        <v>0</v>
      </c>
      <c r="P46" s="34">
        <v>40</v>
      </c>
      <c r="Q46" s="28">
        <v>3.4662000000000002</v>
      </c>
      <c r="R46" s="24">
        <v>177</v>
      </c>
      <c r="S46" s="28">
        <v>15.337999999999999</v>
      </c>
      <c r="T46" s="24">
        <v>3</v>
      </c>
      <c r="U46" s="29">
        <v>0.25996999999999998</v>
      </c>
      <c r="V46" s="24">
        <v>25</v>
      </c>
      <c r="W46" s="29">
        <v>2.1663999999999999</v>
      </c>
      <c r="X46" s="30">
        <v>3027</v>
      </c>
      <c r="Y46" s="31">
        <v>100</v>
      </c>
    </row>
    <row r="47" spans="1:25" s="21" customFormat="1" ht="15" customHeight="1" x14ac:dyDescent="0.2">
      <c r="A47" s="20" t="s">
        <v>17</v>
      </c>
      <c r="B47" s="70" t="s">
        <v>59</v>
      </c>
      <c r="C47" s="73">
        <f t="shared" si="0"/>
        <v>93</v>
      </c>
      <c r="D47" s="60">
        <v>0</v>
      </c>
      <c r="E47" s="61">
        <v>0</v>
      </c>
      <c r="F47" s="63">
        <v>1</v>
      </c>
      <c r="G47" s="61">
        <v>1.0752999999999999</v>
      </c>
      <c r="H47" s="63">
        <v>24</v>
      </c>
      <c r="I47" s="61">
        <v>25.8065</v>
      </c>
      <c r="J47" s="63">
        <v>4</v>
      </c>
      <c r="K47" s="61">
        <v>4.3010999999999999</v>
      </c>
      <c r="L47" s="63">
        <v>59</v>
      </c>
      <c r="M47" s="61">
        <v>63.440899999999999</v>
      </c>
      <c r="N47" s="62">
        <v>1</v>
      </c>
      <c r="O47" s="61">
        <v>1.0752999999999999</v>
      </c>
      <c r="P47" s="64">
        <v>4</v>
      </c>
      <c r="Q47" s="65">
        <v>4.3010999999999999</v>
      </c>
      <c r="R47" s="72">
        <v>16</v>
      </c>
      <c r="S47" s="65">
        <v>17.2043</v>
      </c>
      <c r="T47" s="60">
        <v>5</v>
      </c>
      <c r="U47" s="67">
        <v>5.3763399999999999</v>
      </c>
      <c r="V47" s="60">
        <v>6</v>
      </c>
      <c r="W47" s="67">
        <v>6.4516</v>
      </c>
      <c r="X47" s="68">
        <v>308</v>
      </c>
      <c r="Y47" s="69">
        <v>100</v>
      </c>
    </row>
    <row r="48" spans="1:25" s="21" customFormat="1" ht="15" customHeight="1" x14ac:dyDescent="0.2">
      <c r="A48" s="20" t="s">
        <v>17</v>
      </c>
      <c r="B48" s="22" t="s">
        <v>60</v>
      </c>
      <c r="C48" s="23">
        <f t="shared" si="0"/>
        <v>413</v>
      </c>
      <c r="D48" s="33">
        <v>0</v>
      </c>
      <c r="E48" s="25">
        <v>0</v>
      </c>
      <c r="F48" s="26">
        <v>0</v>
      </c>
      <c r="G48" s="25">
        <v>0</v>
      </c>
      <c r="H48" s="32">
        <v>21</v>
      </c>
      <c r="I48" s="25">
        <v>5.0846999999999998</v>
      </c>
      <c r="J48" s="26">
        <v>160</v>
      </c>
      <c r="K48" s="25">
        <v>38.740900000000003</v>
      </c>
      <c r="L48" s="26">
        <v>224</v>
      </c>
      <c r="M48" s="25">
        <v>54.237299999999998</v>
      </c>
      <c r="N48" s="32">
        <v>0</v>
      </c>
      <c r="O48" s="25">
        <v>0</v>
      </c>
      <c r="P48" s="34">
        <v>8</v>
      </c>
      <c r="Q48" s="28">
        <v>1.9370000000000001</v>
      </c>
      <c r="R48" s="33">
        <v>44</v>
      </c>
      <c r="S48" s="28">
        <v>10.6538</v>
      </c>
      <c r="T48" s="33">
        <v>2</v>
      </c>
      <c r="U48" s="29">
        <v>0.48426000000000002</v>
      </c>
      <c r="V48" s="33">
        <v>8</v>
      </c>
      <c r="W48" s="29">
        <v>1.9370000000000001</v>
      </c>
      <c r="X48" s="30">
        <v>1236</v>
      </c>
      <c r="Y48" s="31">
        <v>95.631</v>
      </c>
    </row>
    <row r="49" spans="1:25" s="21" customFormat="1" ht="15" customHeight="1" x14ac:dyDescent="0.2">
      <c r="A49" s="20" t="s">
        <v>17</v>
      </c>
      <c r="B49" s="70" t="s">
        <v>61</v>
      </c>
      <c r="C49" s="73">
        <f t="shared" si="0"/>
        <v>110</v>
      </c>
      <c r="D49" s="60">
        <v>27</v>
      </c>
      <c r="E49" s="61">
        <v>24.545500000000001</v>
      </c>
      <c r="F49" s="62">
        <v>0</v>
      </c>
      <c r="G49" s="61">
        <v>0</v>
      </c>
      <c r="H49" s="62">
        <v>3</v>
      </c>
      <c r="I49" s="61">
        <v>2.7273000000000001</v>
      </c>
      <c r="J49" s="62">
        <v>9</v>
      </c>
      <c r="K49" s="61">
        <v>8.1818000000000008</v>
      </c>
      <c r="L49" s="63">
        <v>68</v>
      </c>
      <c r="M49" s="61">
        <v>61.818199999999997</v>
      </c>
      <c r="N49" s="63">
        <v>1</v>
      </c>
      <c r="O49" s="61">
        <v>0.90910000000000002</v>
      </c>
      <c r="P49" s="64">
        <v>2</v>
      </c>
      <c r="Q49" s="65">
        <v>1.8182</v>
      </c>
      <c r="R49" s="72">
        <v>6</v>
      </c>
      <c r="S49" s="65">
        <v>5.4545000000000003</v>
      </c>
      <c r="T49" s="72">
        <v>0</v>
      </c>
      <c r="U49" s="67">
        <v>0</v>
      </c>
      <c r="V49" s="72">
        <v>1</v>
      </c>
      <c r="W49" s="67">
        <v>0.90910000000000002</v>
      </c>
      <c r="X49" s="68">
        <v>688</v>
      </c>
      <c r="Y49" s="69">
        <v>100</v>
      </c>
    </row>
    <row r="50" spans="1:25" s="21" customFormat="1" ht="15" customHeight="1" x14ac:dyDescent="0.2">
      <c r="A50" s="20" t="s">
        <v>17</v>
      </c>
      <c r="B50" s="22" t="s">
        <v>62</v>
      </c>
      <c r="C50" s="23">
        <f t="shared" si="0"/>
        <v>814</v>
      </c>
      <c r="D50" s="24">
        <v>1</v>
      </c>
      <c r="E50" s="25">
        <v>0.1229</v>
      </c>
      <c r="F50" s="26">
        <v>3</v>
      </c>
      <c r="G50" s="25">
        <v>0.36859999999999998</v>
      </c>
      <c r="H50" s="32">
        <v>29</v>
      </c>
      <c r="I50" s="25">
        <v>3.5627</v>
      </c>
      <c r="J50" s="26">
        <v>145</v>
      </c>
      <c r="K50" s="25">
        <v>17.813300000000002</v>
      </c>
      <c r="L50" s="26">
        <v>621</v>
      </c>
      <c r="M50" s="25">
        <v>76.289900000000003</v>
      </c>
      <c r="N50" s="32">
        <v>0</v>
      </c>
      <c r="O50" s="25">
        <v>0</v>
      </c>
      <c r="P50" s="34">
        <v>15</v>
      </c>
      <c r="Q50" s="28">
        <v>1.8428</v>
      </c>
      <c r="R50" s="24">
        <v>74</v>
      </c>
      <c r="S50" s="28">
        <v>9.0908999999999995</v>
      </c>
      <c r="T50" s="24">
        <v>11</v>
      </c>
      <c r="U50" s="29">
        <v>1.3513500000000001</v>
      </c>
      <c r="V50" s="24">
        <v>9</v>
      </c>
      <c r="W50" s="29">
        <v>1.1056999999999999</v>
      </c>
      <c r="X50" s="30">
        <v>1818</v>
      </c>
      <c r="Y50" s="31">
        <v>97.36</v>
      </c>
    </row>
    <row r="51" spans="1:25" s="21" customFormat="1" ht="15" customHeight="1" x14ac:dyDescent="0.2">
      <c r="A51" s="20" t="s">
        <v>17</v>
      </c>
      <c r="B51" s="70" t="s">
        <v>63</v>
      </c>
      <c r="C51" s="59">
        <f t="shared" si="0"/>
        <v>1349</v>
      </c>
      <c r="D51" s="60">
        <v>8</v>
      </c>
      <c r="E51" s="61">
        <v>0.59299999999999997</v>
      </c>
      <c r="F51" s="63">
        <v>7</v>
      </c>
      <c r="G51" s="61">
        <v>0.51890000000000003</v>
      </c>
      <c r="H51" s="62">
        <v>775</v>
      </c>
      <c r="I51" s="61">
        <v>57.45</v>
      </c>
      <c r="J51" s="62">
        <v>187</v>
      </c>
      <c r="K51" s="61">
        <v>13.8621</v>
      </c>
      <c r="L51" s="62">
        <v>348</v>
      </c>
      <c r="M51" s="61">
        <v>25.796900000000001</v>
      </c>
      <c r="N51" s="63">
        <v>5</v>
      </c>
      <c r="O51" s="61">
        <v>0.37059999999999998</v>
      </c>
      <c r="P51" s="64">
        <v>19</v>
      </c>
      <c r="Q51" s="65">
        <v>1.4085000000000001</v>
      </c>
      <c r="R51" s="60">
        <v>136</v>
      </c>
      <c r="S51" s="65">
        <v>10.0815</v>
      </c>
      <c r="T51" s="60">
        <v>52</v>
      </c>
      <c r="U51" s="67">
        <v>3.8547099999999999</v>
      </c>
      <c r="V51" s="60">
        <v>186</v>
      </c>
      <c r="W51" s="67">
        <v>13.788</v>
      </c>
      <c r="X51" s="68">
        <v>8616</v>
      </c>
      <c r="Y51" s="69">
        <v>100</v>
      </c>
    </row>
    <row r="52" spans="1:25" s="21" customFormat="1" ht="15" customHeight="1" x14ac:dyDescent="0.2">
      <c r="A52" s="20" t="s">
        <v>17</v>
      </c>
      <c r="B52" s="22" t="s">
        <v>64</v>
      </c>
      <c r="C52" s="23">
        <f t="shared" si="0"/>
        <v>972</v>
      </c>
      <c r="D52" s="33">
        <v>20</v>
      </c>
      <c r="E52" s="25">
        <v>2.0575999999999999</v>
      </c>
      <c r="F52" s="26">
        <v>11</v>
      </c>
      <c r="G52" s="25">
        <v>1.1316999999999999</v>
      </c>
      <c r="H52" s="32">
        <v>217</v>
      </c>
      <c r="I52" s="25">
        <v>22.325099999999999</v>
      </c>
      <c r="J52" s="32">
        <v>32</v>
      </c>
      <c r="K52" s="25">
        <v>3.2921999999999998</v>
      </c>
      <c r="L52" s="26">
        <v>669</v>
      </c>
      <c r="M52" s="25">
        <v>68.827200000000005</v>
      </c>
      <c r="N52" s="32">
        <v>12</v>
      </c>
      <c r="O52" s="25">
        <v>1.2345999999999999</v>
      </c>
      <c r="P52" s="27">
        <v>11</v>
      </c>
      <c r="Q52" s="28">
        <v>1.1316999999999999</v>
      </c>
      <c r="R52" s="24">
        <v>91</v>
      </c>
      <c r="S52" s="28">
        <v>9.3620999999999999</v>
      </c>
      <c r="T52" s="24">
        <v>16</v>
      </c>
      <c r="U52" s="29">
        <v>1.6460900000000001</v>
      </c>
      <c r="V52" s="24">
        <v>28</v>
      </c>
      <c r="W52" s="29">
        <v>2.8807</v>
      </c>
      <c r="X52" s="30">
        <v>1009</v>
      </c>
      <c r="Y52" s="31">
        <v>94.846000000000004</v>
      </c>
    </row>
    <row r="53" spans="1:25" s="21" customFormat="1" ht="15" customHeight="1" x14ac:dyDescent="0.2">
      <c r="A53" s="20" t="s">
        <v>17</v>
      </c>
      <c r="B53" s="70" t="s">
        <v>65</v>
      </c>
      <c r="C53" s="73">
        <f t="shared" si="0"/>
        <v>586</v>
      </c>
      <c r="D53" s="72">
        <v>3</v>
      </c>
      <c r="E53" s="61">
        <v>0.51190000000000002</v>
      </c>
      <c r="F53" s="62">
        <v>3</v>
      </c>
      <c r="G53" s="61">
        <v>0.51190000000000002</v>
      </c>
      <c r="H53" s="63">
        <v>3</v>
      </c>
      <c r="I53" s="61">
        <v>0.51190000000000002</v>
      </c>
      <c r="J53" s="62">
        <v>18</v>
      </c>
      <c r="K53" s="61">
        <v>3.0716999999999999</v>
      </c>
      <c r="L53" s="63">
        <v>547</v>
      </c>
      <c r="M53" s="61">
        <v>93.344700000000003</v>
      </c>
      <c r="N53" s="63">
        <v>1</v>
      </c>
      <c r="O53" s="61">
        <v>0.1706</v>
      </c>
      <c r="P53" s="64">
        <v>11</v>
      </c>
      <c r="Q53" s="65">
        <v>1.8771</v>
      </c>
      <c r="R53" s="72">
        <v>88</v>
      </c>
      <c r="S53" s="65">
        <v>15.017099999999999</v>
      </c>
      <c r="T53" s="60">
        <v>28</v>
      </c>
      <c r="U53" s="67">
        <v>4.7781599999999997</v>
      </c>
      <c r="V53" s="60">
        <v>2</v>
      </c>
      <c r="W53" s="67">
        <v>0.34129999999999999</v>
      </c>
      <c r="X53" s="68">
        <v>306</v>
      </c>
      <c r="Y53" s="69">
        <v>100</v>
      </c>
    </row>
    <row r="54" spans="1:25" s="21" customFormat="1" ht="15" customHeight="1" x14ac:dyDescent="0.2">
      <c r="A54" s="20" t="s">
        <v>17</v>
      </c>
      <c r="B54" s="22" t="s">
        <v>66</v>
      </c>
      <c r="C54" s="23">
        <f t="shared" si="0"/>
        <v>693</v>
      </c>
      <c r="D54" s="33">
        <v>2</v>
      </c>
      <c r="E54" s="25">
        <v>0.28860000000000002</v>
      </c>
      <c r="F54" s="26">
        <v>5</v>
      </c>
      <c r="G54" s="36">
        <v>0.72150000000000003</v>
      </c>
      <c r="H54" s="32">
        <v>109</v>
      </c>
      <c r="I54" s="36">
        <v>15.7287</v>
      </c>
      <c r="J54" s="26">
        <v>270</v>
      </c>
      <c r="K54" s="25">
        <v>38.960999999999999</v>
      </c>
      <c r="L54" s="26">
        <v>283</v>
      </c>
      <c r="M54" s="25">
        <v>40.8369</v>
      </c>
      <c r="N54" s="26">
        <v>0</v>
      </c>
      <c r="O54" s="25">
        <v>0</v>
      </c>
      <c r="P54" s="34">
        <v>24</v>
      </c>
      <c r="Q54" s="28">
        <v>3.4632000000000001</v>
      </c>
      <c r="R54" s="24">
        <v>107</v>
      </c>
      <c r="S54" s="28">
        <v>15.440099999999999</v>
      </c>
      <c r="T54" s="33">
        <v>9</v>
      </c>
      <c r="U54" s="29">
        <v>1.2987</v>
      </c>
      <c r="V54" s="33">
        <v>49</v>
      </c>
      <c r="W54" s="29">
        <v>7.0707000000000004</v>
      </c>
      <c r="X54" s="30">
        <v>1971</v>
      </c>
      <c r="Y54" s="31">
        <v>100</v>
      </c>
    </row>
    <row r="55" spans="1:25" s="21" customFormat="1" ht="15" customHeight="1" x14ac:dyDescent="0.2">
      <c r="A55" s="20" t="s">
        <v>17</v>
      </c>
      <c r="B55" s="70" t="s">
        <v>67</v>
      </c>
      <c r="C55" s="59">
        <f t="shared" si="0"/>
        <v>729</v>
      </c>
      <c r="D55" s="60">
        <v>11</v>
      </c>
      <c r="E55" s="61">
        <v>1.5088999999999999</v>
      </c>
      <c r="F55" s="62">
        <v>14</v>
      </c>
      <c r="G55" s="61">
        <v>1.9204000000000001</v>
      </c>
      <c r="H55" s="63">
        <v>165</v>
      </c>
      <c r="I55" s="61">
        <v>22.633700000000001</v>
      </c>
      <c r="J55" s="63">
        <v>32</v>
      </c>
      <c r="K55" s="61">
        <v>4.3895999999999997</v>
      </c>
      <c r="L55" s="62">
        <v>443</v>
      </c>
      <c r="M55" s="61">
        <v>60.7682</v>
      </c>
      <c r="N55" s="62">
        <v>7</v>
      </c>
      <c r="O55" s="61">
        <v>0.96020000000000005</v>
      </c>
      <c r="P55" s="71">
        <v>57</v>
      </c>
      <c r="Q55" s="65">
        <v>7.8189000000000002</v>
      </c>
      <c r="R55" s="60">
        <v>138</v>
      </c>
      <c r="S55" s="65">
        <v>18.93</v>
      </c>
      <c r="T55" s="72">
        <v>33</v>
      </c>
      <c r="U55" s="67">
        <v>4.5267499999999998</v>
      </c>
      <c r="V55" s="72">
        <v>61</v>
      </c>
      <c r="W55" s="67">
        <v>8.3675999999999995</v>
      </c>
      <c r="X55" s="68">
        <v>2305</v>
      </c>
      <c r="Y55" s="69">
        <v>100</v>
      </c>
    </row>
    <row r="56" spans="1:25" s="21" customFormat="1" ht="15" customHeight="1" x14ac:dyDescent="0.2">
      <c r="A56" s="20" t="s">
        <v>17</v>
      </c>
      <c r="B56" s="22" t="s">
        <v>68</v>
      </c>
      <c r="C56" s="23">
        <f t="shared" si="0"/>
        <v>540</v>
      </c>
      <c r="D56" s="24">
        <v>1</v>
      </c>
      <c r="E56" s="25">
        <v>0.1852</v>
      </c>
      <c r="F56" s="26">
        <v>0</v>
      </c>
      <c r="G56" s="25">
        <v>0</v>
      </c>
      <c r="H56" s="26">
        <v>5</v>
      </c>
      <c r="I56" s="25">
        <v>0.92589999999999995</v>
      </c>
      <c r="J56" s="32">
        <v>59</v>
      </c>
      <c r="K56" s="25">
        <v>10.9259</v>
      </c>
      <c r="L56" s="26">
        <v>467</v>
      </c>
      <c r="M56" s="25">
        <v>86.481499999999997</v>
      </c>
      <c r="N56" s="32">
        <v>0</v>
      </c>
      <c r="O56" s="25">
        <v>0</v>
      </c>
      <c r="P56" s="27">
        <v>8</v>
      </c>
      <c r="Q56" s="28">
        <v>1.4815</v>
      </c>
      <c r="R56" s="33">
        <v>56</v>
      </c>
      <c r="S56" s="28">
        <v>10.3704</v>
      </c>
      <c r="T56" s="33">
        <v>2</v>
      </c>
      <c r="U56" s="29">
        <v>0.37036999999999998</v>
      </c>
      <c r="V56" s="33">
        <v>1</v>
      </c>
      <c r="W56" s="29">
        <v>0.1852</v>
      </c>
      <c r="X56" s="30">
        <v>720</v>
      </c>
      <c r="Y56" s="31">
        <v>100</v>
      </c>
    </row>
    <row r="57" spans="1:25" s="21" customFormat="1" ht="15" customHeight="1" x14ac:dyDescent="0.2">
      <c r="A57" s="20" t="s">
        <v>17</v>
      </c>
      <c r="B57" s="70" t="s">
        <v>69</v>
      </c>
      <c r="C57" s="59">
        <f t="shared" si="0"/>
        <v>1317</v>
      </c>
      <c r="D57" s="60">
        <v>28</v>
      </c>
      <c r="E57" s="61">
        <v>2.1259999999999999</v>
      </c>
      <c r="F57" s="63">
        <v>7</v>
      </c>
      <c r="G57" s="61">
        <v>0.53149999999999997</v>
      </c>
      <c r="H57" s="62">
        <v>145</v>
      </c>
      <c r="I57" s="61">
        <v>11.0099</v>
      </c>
      <c r="J57" s="62">
        <v>174</v>
      </c>
      <c r="K57" s="61">
        <v>13.2118</v>
      </c>
      <c r="L57" s="62">
        <v>908</v>
      </c>
      <c r="M57" s="61">
        <v>68.944599999999994</v>
      </c>
      <c r="N57" s="62">
        <v>0</v>
      </c>
      <c r="O57" s="61">
        <v>0</v>
      </c>
      <c r="P57" s="71">
        <v>55</v>
      </c>
      <c r="Q57" s="65">
        <v>4.1761999999999997</v>
      </c>
      <c r="R57" s="72">
        <v>230</v>
      </c>
      <c r="S57" s="65">
        <v>17.463899999999999</v>
      </c>
      <c r="T57" s="72">
        <v>8</v>
      </c>
      <c r="U57" s="67">
        <v>0.60743999999999998</v>
      </c>
      <c r="V57" s="72">
        <v>59</v>
      </c>
      <c r="W57" s="67">
        <v>4.4798999999999998</v>
      </c>
      <c r="X57" s="68">
        <v>2232</v>
      </c>
      <c r="Y57" s="69">
        <v>100</v>
      </c>
    </row>
    <row r="58" spans="1:25" s="21" customFormat="1" ht="15" customHeight="1" thickBot="1" x14ac:dyDescent="0.25">
      <c r="A58" s="20" t="s">
        <v>17</v>
      </c>
      <c r="B58" s="37" t="s">
        <v>70</v>
      </c>
      <c r="C58" s="74">
        <f t="shared" si="0"/>
        <v>135</v>
      </c>
      <c r="D58" s="56">
        <v>0</v>
      </c>
      <c r="E58" s="39">
        <v>0</v>
      </c>
      <c r="F58" s="40">
        <v>0</v>
      </c>
      <c r="G58" s="39">
        <v>0</v>
      </c>
      <c r="H58" s="41">
        <v>16</v>
      </c>
      <c r="I58" s="39">
        <v>11.851900000000001</v>
      </c>
      <c r="J58" s="40">
        <v>2</v>
      </c>
      <c r="K58" s="39">
        <v>1.4815</v>
      </c>
      <c r="L58" s="40">
        <v>115</v>
      </c>
      <c r="M58" s="39">
        <v>85.185199999999995</v>
      </c>
      <c r="N58" s="40">
        <v>0</v>
      </c>
      <c r="O58" s="39">
        <v>0</v>
      </c>
      <c r="P58" s="42">
        <v>2</v>
      </c>
      <c r="Q58" s="43">
        <v>1.4815</v>
      </c>
      <c r="R58" s="38">
        <v>6</v>
      </c>
      <c r="S58" s="43">
        <v>4.4443999999999999</v>
      </c>
      <c r="T58" s="38">
        <v>0</v>
      </c>
      <c r="U58" s="44">
        <v>0</v>
      </c>
      <c r="V58" s="38">
        <v>0</v>
      </c>
      <c r="W58" s="44">
        <v>0</v>
      </c>
      <c r="X58" s="45">
        <v>365</v>
      </c>
      <c r="Y58" s="46">
        <v>100</v>
      </c>
    </row>
    <row r="59" spans="1:25" s="49" customFormat="1" ht="15" customHeight="1" x14ac:dyDescent="0.2">
      <c r="A59" s="51"/>
      <c r="B59" s="52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53"/>
      <c r="W59" s="54"/>
      <c r="X59" s="48"/>
      <c r="Y59" s="48"/>
    </row>
    <row r="60" spans="1:25" s="21" customFormat="1" ht="15" customHeight="1" x14ac:dyDescent="0.2">
      <c r="A60" s="20"/>
      <c r="B60" s="76" t="s">
        <v>75</v>
      </c>
      <c r="C60" s="75"/>
      <c r="D60" s="75"/>
      <c r="E60" s="75"/>
      <c r="F60" s="75"/>
      <c r="G60" s="7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5"/>
      <c r="W60" s="75"/>
      <c r="X60" s="55"/>
      <c r="Y60" s="55"/>
    </row>
    <row r="61" spans="1:25" s="21" customFormat="1" ht="15" customHeight="1" x14ac:dyDescent="0.2">
      <c r="A61" s="20"/>
      <c r="B61" s="76" t="str">
        <f>CONCATENATE("NOTE: Table reads (for US Totals):  Of all ", C65," public school students with and without disabilities who ", LOWER(A7), ", ",D65," (",TEXT(U7,"0.0"),"%) were served solely under Section 504 and ", F65," (",TEXT(S7,"0.0"),"%) were served under IDEA.")</f>
        <v>NOTE: Table reads (for US Totals):  Of all 43,705 public school students with and without disabilities who reported to have been harassed or bullied on the basis of sex, 665 (1.5%) were served solely under Section 504 and 6,337 (14.5%) were served under IDEA.</v>
      </c>
      <c r="C61" s="75"/>
      <c r="D61" s="75"/>
      <c r="E61" s="75"/>
      <c r="F61" s="75"/>
      <c r="G61" s="7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5"/>
      <c r="W61" s="78"/>
      <c r="X61" s="55"/>
      <c r="Y61" s="55"/>
    </row>
    <row r="62" spans="1:25" s="21" customFormat="1" ht="15" customHeight="1" x14ac:dyDescent="0.2">
      <c r="A62" s="20"/>
      <c r="B62" s="76" t="str">
        <f>CONCATENATE("            Table reads (for US Race/Ethnicity):  Of all ",TEXT(A3,"#,##0")," public school students with and without disabilities served under IDEA who ",LOWER(A7), ", ",TEXT(D7,"#,##0")," (",TEXT(E7,"0.0"),"%) were American Indian or Alaska Native.")</f>
        <v xml:space="preserve">            Table reads (for US Race/Ethnicity):  Of all 43,705 public school students with and without disabilities served under IDEA who reported to have been harassed or bullied on the basis of sex, 677 (1.5%) were American Indian or Alaska Native.</v>
      </c>
      <c r="C62" s="75"/>
      <c r="D62" s="75"/>
      <c r="E62" s="75"/>
      <c r="F62" s="75"/>
      <c r="G62" s="7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5"/>
      <c r="W62" s="75"/>
      <c r="X62" s="55"/>
      <c r="Y62" s="55"/>
    </row>
    <row r="63" spans="1:25" s="21" customFormat="1" ht="15" customHeight="1" x14ac:dyDescent="0.2">
      <c r="A63" s="20"/>
      <c r="B63" s="87" t="s">
        <v>71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55"/>
      <c r="Y63" s="55"/>
    </row>
    <row r="64" spans="1:25" s="49" customFormat="1" ht="14.1" customHeight="1" x14ac:dyDescent="0.2">
      <c r="B64" s="87" t="s">
        <v>72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48"/>
      <c r="Y64" s="47"/>
    </row>
    <row r="65" spans="1:25" s="49" customFormat="1" ht="15" customHeight="1" x14ac:dyDescent="0.2">
      <c r="A65" s="51"/>
      <c r="B65" s="1"/>
      <c r="C65" s="79" t="str">
        <f>IF(ISTEXT(C7),LEFT(C7,3),TEXT(C7,"#,##0"))</f>
        <v>43,705</v>
      </c>
      <c r="D65" s="79" t="str">
        <f>IF(ISTEXT(T7),LEFT(T7,3),TEXT(T7,"#,##0"))</f>
        <v>665</v>
      </c>
      <c r="E65" s="1"/>
      <c r="F65" s="79" t="str">
        <f>IF(ISTEXT(R7),LEFT(R7,3),TEXT(R7,"#,##0"))</f>
        <v>6,337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/>
      <c r="W65" s="6"/>
      <c r="X65" s="48"/>
      <c r="Y65" s="48"/>
    </row>
  </sheetData>
  <sortState ref="A8:Y58">
    <sortCondition ref="B8:B58"/>
  </sortState>
  <mergeCells count="17">
    <mergeCell ref="B64:W64"/>
    <mergeCell ref="B4:B5"/>
    <mergeCell ref="C4:C5"/>
    <mergeCell ref="D4:Q4"/>
    <mergeCell ref="R4:S5"/>
    <mergeCell ref="T4:U5"/>
    <mergeCell ref="V4:W5"/>
    <mergeCell ref="H5:I5"/>
    <mergeCell ref="J5:K5"/>
    <mergeCell ref="L5:M5"/>
    <mergeCell ref="N5:O5"/>
    <mergeCell ref="P5:Q5"/>
    <mergeCell ref="X4:X5"/>
    <mergeCell ref="Y4:Y5"/>
    <mergeCell ref="D5:E5"/>
    <mergeCell ref="F5:G5"/>
    <mergeCell ref="B63:W63"/>
  </mergeCells>
  <phoneticPr fontId="16" type="noConversion"/>
  <printOptions horizontalCentered="1"/>
  <pageMargins left="0.5" right="0.5" top="1" bottom="1" header="0.5" footer="0.5"/>
  <pageSetup paperSize="3" scale="58" orientation="landscape" horizontalDpi="4294967292" verticalDpi="4294967292"/>
  <extLst>
    <ext xmlns:mx="http://schemas.microsoft.com/office/mac/excel/2008/main" uri="{64002731-A6B0-56B0-2670-7721B7C09600}">
      <mx:PLV Mode="0" OnePage="0" WScale="4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5"/>
  <sheetViews>
    <sheetView showGridLines="0" zoomScale="80" zoomScaleNormal="80" workbookViewId="0"/>
  </sheetViews>
  <sheetFormatPr defaultColWidth="12.1640625" defaultRowHeight="15" customHeight="1" x14ac:dyDescent="0.2"/>
  <cols>
    <col min="1" max="1" width="3.33203125" style="9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8"/>
      <c r="B2" s="57" t="str">
        <f>CONCATENATE("Number and percentage of public school male students ", LOWER(A7), ", by race/ethnicity, disability status, and English proficiency, by state: School Year 2015-16")</f>
        <v>Number and percentage of public school male students reported to have been harassed or bullied on the basis of sex, by race/ethnicity, disability status, and English proficiency, by state: School Year 2015-16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5" s="1" customFormat="1" ht="15" customHeight="1" thickBot="1" x14ac:dyDescent="0.3">
      <c r="A3" s="77">
        <f>C7</f>
        <v>15770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1" customFormat="1" ht="24.95" customHeight="1" x14ac:dyDescent="0.2">
      <c r="A4" s="10"/>
      <c r="B4" s="88" t="s">
        <v>0</v>
      </c>
      <c r="C4" s="90" t="s">
        <v>11</v>
      </c>
      <c r="D4" s="92" t="s">
        <v>73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95" t="s">
        <v>12</v>
      </c>
      <c r="S4" s="96"/>
      <c r="T4" s="95" t="s">
        <v>13</v>
      </c>
      <c r="U4" s="96"/>
      <c r="V4" s="95" t="s">
        <v>14</v>
      </c>
      <c r="W4" s="96"/>
      <c r="X4" s="80" t="s">
        <v>18</v>
      </c>
      <c r="Y4" s="82" t="s">
        <v>15</v>
      </c>
    </row>
    <row r="5" spans="1:25" s="11" customFormat="1" ht="24.95" customHeight="1" x14ac:dyDescent="0.2">
      <c r="A5" s="10"/>
      <c r="B5" s="89"/>
      <c r="C5" s="91"/>
      <c r="D5" s="84" t="s">
        <v>1</v>
      </c>
      <c r="E5" s="85"/>
      <c r="F5" s="86" t="s">
        <v>2</v>
      </c>
      <c r="G5" s="85"/>
      <c r="H5" s="99" t="s">
        <v>3</v>
      </c>
      <c r="I5" s="85"/>
      <c r="J5" s="99" t="s">
        <v>4</v>
      </c>
      <c r="K5" s="85"/>
      <c r="L5" s="99" t="s">
        <v>5</v>
      </c>
      <c r="M5" s="85"/>
      <c r="N5" s="99" t="s">
        <v>6</v>
      </c>
      <c r="O5" s="85"/>
      <c r="P5" s="99" t="s">
        <v>7</v>
      </c>
      <c r="Q5" s="100"/>
      <c r="R5" s="97"/>
      <c r="S5" s="98"/>
      <c r="T5" s="97"/>
      <c r="U5" s="98"/>
      <c r="V5" s="97"/>
      <c r="W5" s="98"/>
      <c r="X5" s="81"/>
      <c r="Y5" s="83"/>
    </row>
    <row r="6" spans="1:25" s="11" customFormat="1" ht="15" customHeight="1" thickBot="1" x14ac:dyDescent="0.25">
      <c r="A6" s="10"/>
      <c r="B6" s="12"/>
      <c r="C6" s="50"/>
      <c r="D6" s="13" t="s">
        <v>8</v>
      </c>
      <c r="E6" s="14" t="s">
        <v>16</v>
      </c>
      <c r="F6" s="15" t="s">
        <v>8</v>
      </c>
      <c r="G6" s="14" t="s">
        <v>16</v>
      </c>
      <c r="H6" s="15" t="s">
        <v>8</v>
      </c>
      <c r="I6" s="14" t="s">
        <v>16</v>
      </c>
      <c r="J6" s="15" t="s">
        <v>8</v>
      </c>
      <c r="K6" s="14" t="s">
        <v>16</v>
      </c>
      <c r="L6" s="15" t="s">
        <v>8</v>
      </c>
      <c r="M6" s="14" t="s">
        <v>16</v>
      </c>
      <c r="N6" s="15" t="s">
        <v>8</v>
      </c>
      <c r="O6" s="14" t="s">
        <v>16</v>
      </c>
      <c r="P6" s="15" t="s">
        <v>8</v>
      </c>
      <c r="Q6" s="16" t="s">
        <v>16</v>
      </c>
      <c r="R6" s="13" t="s">
        <v>8</v>
      </c>
      <c r="S6" s="17" t="s">
        <v>74</v>
      </c>
      <c r="T6" s="13" t="s">
        <v>8</v>
      </c>
      <c r="U6" s="17" t="s">
        <v>74</v>
      </c>
      <c r="V6" s="15" t="s">
        <v>8</v>
      </c>
      <c r="W6" s="17" t="s">
        <v>9</v>
      </c>
      <c r="X6" s="18"/>
      <c r="Y6" s="19"/>
    </row>
    <row r="7" spans="1:25" s="21" customFormat="1" ht="15" customHeight="1" x14ac:dyDescent="0.2">
      <c r="A7" s="20" t="str">
        <f xml:space="preserve"> Total!A7</f>
        <v>reported to have been harassed or bullied on the basis of sex</v>
      </c>
      <c r="B7" s="58" t="s">
        <v>10</v>
      </c>
      <c r="C7" s="59">
        <f>D7+F7+H7+J7+L7+N7+P7</f>
        <v>15770</v>
      </c>
      <c r="D7" s="60">
        <v>286</v>
      </c>
      <c r="E7" s="61">
        <v>1.8136000000000001</v>
      </c>
      <c r="F7" s="62">
        <v>348</v>
      </c>
      <c r="G7" s="61">
        <v>2.2067000000000001</v>
      </c>
      <c r="H7" s="62">
        <v>3300</v>
      </c>
      <c r="I7" s="61">
        <v>20.925799999999999</v>
      </c>
      <c r="J7" s="62">
        <v>2839</v>
      </c>
      <c r="K7" s="61">
        <v>18.002500000000001</v>
      </c>
      <c r="L7" s="62">
        <v>8281</v>
      </c>
      <c r="M7" s="61">
        <v>52.511099999999999</v>
      </c>
      <c r="N7" s="63">
        <v>68</v>
      </c>
      <c r="O7" s="61">
        <v>0.43120000000000003</v>
      </c>
      <c r="P7" s="64">
        <v>648</v>
      </c>
      <c r="Q7" s="65">
        <v>4.1090999999999998</v>
      </c>
      <c r="R7" s="66">
        <v>3080</v>
      </c>
      <c r="S7" s="65">
        <v>19.530799999999999</v>
      </c>
      <c r="T7" s="66">
        <v>294</v>
      </c>
      <c r="U7" s="67">
        <v>1.8643000000000001</v>
      </c>
      <c r="V7" s="66">
        <v>1099</v>
      </c>
      <c r="W7" s="67">
        <v>6.9688999999999997</v>
      </c>
      <c r="X7" s="68">
        <v>96360</v>
      </c>
      <c r="Y7" s="69">
        <v>99.5</v>
      </c>
    </row>
    <row r="8" spans="1:25" s="21" customFormat="1" ht="15" customHeight="1" x14ac:dyDescent="0.2">
      <c r="A8" s="20" t="s">
        <v>17</v>
      </c>
      <c r="B8" s="22" t="s">
        <v>21</v>
      </c>
      <c r="C8" s="23">
        <f t="shared" ref="C8:C58" si="0">D8+F8+H8+J8+L8+N8+P8</f>
        <v>182</v>
      </c>
      <c r="D8" s="24">
        <v>1</v>
      </c>
      <c r="E8" s="25">
        <v>0.54949999999999999</v>
      </c>
      <c r="F8" s="26">
        <v>1</v>
      </c>
      <c r="G8" s="25">
        <v>0.54949999999999999</v>
      </c>
      <c r="H8" s="32">
        <v>5</v>
      </c>
      <c r="I8" s="25">
        <v>2.7473000000000001</v>
      </c>
      <c r="J8" s="26">
        <v>84</v>
      </c>
      <c r="K8" s="25">
        <v>46.153799999999997</v>
      </c>
      <c r="L8" s="26">
        <v>89</v>
      </c>
      <c r="M8" s="25">
        <v>48.9011</v>
      </c>
      <c r="N8" s="26">
        <v>0</v>
      </c>
      <c r="O8" s="25">
        <v>0</v>
      </c>
      <c r="P8" s="34">
        <v>2</v>
      </c>
      <c r="Q8" s="28">
        <v>1.0989</v>
      </c>
      <c r="R8" s="24">
        <v>11</v>
      </c>
      <c r="S8" s="28">
        <v>6.0439999999999996</v>
      </c>
      <c r="T8" s="33">
        <v>0</v>
      </c>
      <c r="U8" s="29">
        <v>0</v>
      </c>
      <c r="V8" s="33">
        <v>4</v>
      </c>
      <c r="W8" s="29">
        <v>2.1978</v>
      </c>
      <c r="X8" s="30">
        <v>1400</v>
      </c>
      <c r="Y8" s="31">
        <v>100</v>
      </c>
    </row>
    <row r="9" spans="1:25" s="21" customFormat="1" ht="15" customHeight="1" x14ac:dyDescent="0.2">
      <c r="A9" s="20" t="s">
        <v>17</v>
      </c>
      <c r="B9" s="70" t="s">
        <v>20</v>
      </c>
      <c r="C9" s="59">
        <f t="shared" si="0"/>
        <v>12</v>
      </c>
      <c r="D9" s="60">
        <v>8</v>
      </c>
      <c r="E9" s="61">
        <v>66.666700000000006</v>
      </c>
      <c r="F9" s="62">
        <v>0</v>
      </c>
      <c r="G9" s="61">
        <v>0</v>
      </c>
      <c r="H9" s="62">
        <v>0</v>
      </c>
      <c r="I9" s="61">
        <v>0</v>
      </c>
      <c r="J9" s="63">
        <v>0</v>
      </c>
      <c r="K9" s="61">
        <v>0</v>
      </c>
      <c r="L9" s="63">
        <v>4</v>
      </c>
      <c r="M9" s="61">
        <v>33.333300000000001</v>
      </c>
      <c r="N9" s="62">
        <v>0</v>
      </c>
      <c r="O9" s="61">
        <v>0</v>
      </c>
      <c r="P9" s="71">
        <v>0</v>
      </c>
      <c r="Q9" s="65">
        <v>0</v>
      </c>
      <c r="R9" s="72">
        <v>2</v>
      </c>
      <c r="S9" s="65">
        <v>16.666699999999999</v>
      </c>
      <c r="T9" s="72">
        <v>0</v>
      </c>
      <c r="U9" s="67">
        <v>0</v>
      </c>
      <c r="V9" s="72">
        <v>2</v>
      </c>
      <c r="W9" s="67">
        <v>16.666699999999999</v>
      </c>
      <c r="X9" s="68">
        <v>503</v>
      </c>
      <c r="Y9" s="69">
        <v>100</v>
      </c>
    </row>
    <row r="10" spans="1:25" s="21" customFormat="1" ht="15" customHeight="1" x14ac:dyDescent="0.2">
      <c r="A10" s="20" t="s">
        <v>17</v>
      </c>
      <c r="B10" s="22" t="s">
        <v>23</v>
      </c>
      <c r="C10" s="23">
        <f t="shared" si="0"/>
        <v>351</v>
      </c>
      <c r="D10" s="33">
        <v>21</v>
      </c>
      <c r="E10" s="25">
        <v>5.9828999999999999</v>
      </c>
      <c r="F10" s="26">
        <v>0</v>
      </c>
      <c r="G10" s="25">
        <v>0</v>
      </c>
      <c r="H10" s="32">
        <v>172</v>
      </c>
      <c r="I10" s="25">
        <v>49.002800000000001</v>
      </c>
      <c r="J10" s="26">
        <v>30</v>
      </c>
      <c r="K10" s="25">
        <v>8.5470000000000006</v>
      </c>
      <c r="L10" s="32">
        <v>103</v>
      </c>
      <c r="M10" s="25">
        <v>29.3447</v>
      </c>
      <c r="N10" s="32">
        <v>5</v>
      </c>
      <c r="O10" s="25">
        <v>1.4245000000000001</v>
      </c>
      <c r="P10" s="27">
        <v>20</v>
      </c>
      <c r="Q10" s="28">
        <v>5.6980000000000004</v>
      </c>
      <c r="R10" s="33">
        <v>39</v>
      </c>
      <c r="S10" s="28">
        <v>11.1111</v>
      </c>
      <c r="T10" s="33">
        <v>3</v>
      </c>
      <c r="U10" s="29">
        <v>0.85470000000000002</v>
      </c>
      <c r="V10" s="33">
        <v>24</v>
      </c>
      <c r="W10" s="29">
        <v>6.8376000000000001</v>
      </c>
      <c r="X10" s="30">
        <v>1977</v>
      </c>
      <c r="Y10" s="31">
        <v>99.697000000000003</v>
      </c>
    </row>
    <row r="11" spans="1:25" s="21" customFormat="1" ht="15" customHeight="1" x14ac:dyDescent="0.2">
      <c r="A11" s="20" t="s">
        <v>17</v>
      </c>
      <c r="B11" s="70" t="s">
        <v>22</v>
      </c>
      <c r="C11" s="59">
        <f t="shared" si="0"/>
        <v>276</v>
      </c>
      <c r="D11" s="60">
        <v>2</v>
      </c>
      <c r="E11" s="61">
        <v>0.72460000000000002</v>
      </c>
      <c r="F11" s="63">
        <v>2</v>
      </c>
      <c r="G11" s="61">
        <v>0.72460000000000002</v>
      </c>
      <c r="H11" s="62">
        <v>15</v>
      </c>
      <c r="I11" s="61">
        <v>5.4348000000000001</v>
      </c>
      <c r="J11" s="62">
        <v>85</v>
      </c>
      <c r="K11" s="61">
        <v>30.7971</v>
      </c>
      <c r="L11" s="62">
        <v>167</v>
      </c>
      <c r="M11" s="61">
        <v>60.507199999999997</v>
      </c>
      <c r="N11" s="62">
        <v>0</v>
      </c>
      <c r="O11" s="61">
        <v>0</v>
      </c>
      <c r="P11" s="71">
        <v>5</v>
      </c>
      <c r="Q11" s="65">
        <v>1.8116000000000001</v>
      </c>
      <c r="R11" s="72">
        <v>37</v>
      </c>
      <c r="S11" s="65">
        <v>13.405799999999999</v>
      </c>
      <c r="T11" s="60">
        <v>13</v>
      </c>
      <c r="U11" s="67">
        <v>4.7100999999999997</v>
      </c>
      <c r="V11" s="60">
        <v>4</v>
      </c>
      <c r="W11" s="67">
        <v>1.4493</v>
      </c>
      <c r="X11" s="68">
        <v>1092</v>
      </c>
      <c r="Y11" s="69">
        <v>99.908000000000001</v>
      </c>
    </row>
    <row r="12" spans="1:25" s="21" customFormat="1" ht="15" customHeight="1" x14ac:dyDescent="0.2">
      <c r="A12" s="20" t="s">
        <v>17</v>
      </c>
      <c r="B12" s="22" t="s">
        <v>24</v>
      </c>
      <c r="C12" s="23">
        <f t="shared" si="0"/>
        <v>2196</v>
      </c>
      <c r="D12" s="24">
        <v>14</v>
      </c>
      <c r="E12" s="25">
        <v>0.63749999999999996</v>
      </c>
      <c r="F12" s="32">
        <v>82</v>
      </c>
      <c r="G12" s="25">
        <v>3.7341000000000002</v>
      </c>
      <c r="H12" s="26">
        <v>1104</v>
      </c>
      <c r="I12" s="25">
        <v>50.273200000000003</v>
      </c>
      <c r="J12" s="26">
        <v>231</v>
      </c>
      <c r="K12" s="25">
        <v>10.5191</v>
      </c>
      <c r="L12" s="26">
        <v>527</v>
      </c>
      <c r="M12" s="25">
        <v>23.998200000000001</v>
      </c>
      <c r="N12" s="32">
        <v>4</v>
      </c>
      <c r="O12" s="25">
        <v>0.18210000000000001</v>
      </c>
      <c r="P12" s="34">
        <v>234</v>
      </c>
      <c r="Q12" s="28">
        <v>10.6557</v>
      </c>
      <c r="R12" s="33">
        <v>435</v>
      </c>
      <c r="S12" s="28">
        <v>19.808700000000002</v>
      </c>
      <c r="T12" s="24">
        <v>46</v>
      </c>
      <c r="U12" s="29">
        <v>2.0947</v>
      </c>
      <c r="V12" s="24">
        <v>465</v>
      </c>
      <c r="W12" s="29">
        <v>21.174900000000001</v>
      </c>
      <c r="X12" s="30">
        <v>10138</v>
      </c>
      <c r="Y12" s="31">
        <v>99.644999999999996</v>
      </c>
    </row>
    <row r="13" spans="1:25" s="21" customFormat="1" ht="15" customHeight="1" x14ac:dyDescent="0.2">
      <c r="A13" s="20" t="s">
        <v>17</v>
      </c>
      <c r="B13" s="70" t="s">
        <v>25</v>
      </c>
      <c r="C13" s="59">
        <f t="shared" si="0"/>
        <v>138</v>
      </c>
      <c r="D13" s="60">
        <v>2</v>
      </c>
      <c r="E13" s="61">
        <v>1.4493</v>
      </c>
      <c r="F13" s="63">
        <v>1</v>
      </c>
      <c r="G13" s="61">
        <v>0.72460000000000002</v>
      </c>
      <c r="H13" s="62">
        <v>29</v>
      </c>
      <c r="I13" s="61">
        <v>21.014500000000002</v>
      </c>
      <c r="J13" s="63">
        <v>12</v>
      </c>
      <c r="K13" s="61">
        <v>8.6957000000000004</v>
      </c>
      <c r="L13" s="62">
        <v>92</v>
      </c>
      <c r="M13" s="61">
        <v>66.666700000000006</v>
      </c>
      <c r="N13" s="62">
        <v>1</v>
      </c>
      <c r="O13" s="61">
        <v>0.72460000000000002</v>
      </c>
      <c r="P13" s="64">
        <v>1</v>
      </c>
      <c r="Q13" s="65">
        <v>0.72460000000000002</v>
      </c>
      <c r="R13" s="60">
        <v>21</v>
      </c>
      <c r="S13" s="65">
        <v>15.2174</v>
      </c>
      <c r="T13" s="72">
        <v>5</v>
      </c>
      <c r="U13" s="67">
        <v>3.6232000000000002</v>
      </c>
      <c r="V13" s="72">
        <v>12</v>
      </c>
      <c r="W13" s="67">
        <v>8.6957000000000004</v>
      </c>
      <c r="X13" s="68">
        <v>1868</v>
      </c>
      <c r="Y13" s="69">
        <v>89.614999999999995</v>
      </c>
    </row>
    <row r="14" spans="1:25" s="21" customFormat="1" ht="15" customHeight="1" x14ac:dyDescent="0.2">
      <c r="A14" s="20" t="s">
        <v>17</v>
      </c>
      <c r="B14" s="22" t="s">
        <v>26</v>
      </c>
      <c r="C14" s="35">
        <f t="shared" si="0"/>
        <v>129</v>
      </c>
      <c r="D14" s="24">
        <v>2</v>
      </c>
      <c r="E14" s="25">
        <v>1.5504</v>
      </c>
      <c r="F14" s="26">
        <v>3</v>
      </c>
      <c r="G14" s="25">
        <v>2.3256000000000001</v>
      </c>
      <c r="H14" s="32">
        <v>27</v>
      </c>
      <c r="I14" s="25">
        <v>20.930199999999999</v>
      </c>
      <c r="J14" s="32">
        <v>25</v>
      </c>
      <c r="K14" s="25">
        <v>19.379799999999999</v>
      </c>
      <c r="L14" s="32">
        <v>67</v>
      </c>
      <c r="M14" s="25">
        <v>51.938000000000002</v>
      </c>
      <c r="N14" s="26">
        <v>0</v>
      </c>
      <c r="O14" s="25">
        <v>0</v>
      </c>
      <c r="P14" s="27">
        <v>5</v>
      </c>
      <c r="Q14" s="28">
        <v>3.8759999999999999</v>
      </c>
      <c r="R14" s="33">
        <v>28</v>
      </c>
      <c r="S14" s="28">
        <v>21.705400000000001</v>
      </c>
      <c r="T14" s="24">
        <v>4</v>
      </c>
      <c r="U14" s="29">
        <v>3.1008</v>
      </c>
      <c r="V14" s="24">
        <v>6</v>
      </c>
      <c r="W14" s="29">
        <v>4.6512000000000002</v>
      </c>
      <c r="X14" s="30">
        <v>1238</v>
      </c>
      <c r="Y14" s="31">
        <v>100</v>
      </c>
    </row>
    <row r="15" spans="1:25" s="21" customFormat="1" ht="15" customHeight="1" x14ac:dyDescent="0.2">
      <c r="A15" s="20" t="s">
        <v>17</v>
      </c>
      <c r="B15" s="70" t="s">
        <v>28</v>
      </c>
      <c r="C15" s="73">
        <f t="shared" si="0"/>
        <v>41</v>
      </c>
      <c r="D15" s="60">
        <v>1</v>
      </c>
      <c r="E15" s="61">
        <v>2.4390000000000001</v>
      </c>
      <c r="F15" s="62">
        <v>0</v>
      </c>
      <c r="G15" s="61">
        <v>0</v>
      </c>
      <c r="H15" s="62">
        <v>6</v>
      </c>
      <c r="I15" s="61">
        <v>14.6341</v>
      </c>
      <c r="J15" s="63">
        <v>15</v>
      </c>
      <c r="K15" s="61">
        <v>36.5854</v>
      </c>
      <c r="L15" s="62">
        <v>19</v>
      </c>
      <c r="M15" s="61">
        <v>46.341500000000003</v>
      </c>
      <c r="N15" s="63">
        <v>0</v>
      </c>
      <c r="O15" s="61">
        <v>0</v>
      </c>
      <c r="P15" s="64">
        <v>0</v>
      </c>
      <c r="Q15" s="65">
        <v>0</v>
      </c>
      <c r="R15" s="72">
        <v>14</v>
      </c>
      <c r="S15" s="65">
        <v>34.146299999999997</v>
      </c>
      <c r="T15" s="60">
        <v>0</v>
      </c>
      <c r="U15" s="67">
        <v>0</v>
      </c>
      <c r="V15" s="60">
        <v>1</v>
      </c>
      <c r="W15" s="67">
        <v>2.4390000000000001</v>
      </c>
      <c r="X15" s="68">
        <v>235</v>
      </c>
      <c r="Y15" s="69">
        <v>100</v>
      </c>
    </row>
    <row r="16" spans="1:25" s="21" customFormat="1" ht="15" customHeight="1" x14ac:dyDescent="0.2">
      <c r="A16" s="20" t="s">
        <v>17</v>
      </c>
      <c r="B16" s="22" t="s">
        <v>27</v>
      </c>
      <c r="C16" s="35">
        <f t="shared" si="0"/>
        <v>44</v>
      </c>
      <c r="D16" s="33">
        <v>0</v>
      </c>
      <c r="E16" s="25">
        <v>0</v>
      </c>
      <c r="F16" s="32">
        <v>0</v>
      </c>
      <c r="G16" s="25">
        <v>0</v>
      </c>
      <c r="H16" s="26">
        <v>7</v>
      </c>
      <c r="I16" s="25">
        <v>15.9091</v>
      </c>
      <c r="J16" s="32">
        <v>36</v>
      </c>
      <c r="K16" s="25">
        <v>81.818200000000004</v>
      </c>
      <c r="L16" s="26">
        <v>1</v>
      </c>
      <c r="M16" s="25">
        <v>2.2726999999999999</v>
      </c>
      <c r="N16" s="32">
        <v>0</v>
      </c>
      <c r="O16" s="25">
        <v>0</v>
      </c>
      <c r="P16" s="27">
        <v>0</v>
      </c>
      <c r="Q16" s="28">
        <v>0</v>
      </c>
      <c r="R16" s="24">
        <v>10</v>
      </c>
      <c r="S16" s="28">
        <v>22.7273</v>
      </c>
      <c r="T16" s="24">
        <v>0</v>
      </c>
      <c r="U16" s="29">
        <v>0</v>
      </c>
      <c r="V16" s="24">
        <v>6</v>
      </c>
      <c r="W16" s="29">
        <v>13.6364</v>
      </c>
      <c r="X16" s="30">
        <v>221</v>
      </c>
      <c r="Y16" s="31">
        <v>100</v>
      </c>
    </row>
    <row r="17" spans="1:25" s="21" customFormat="1" ht="15" customHeight="1" x14ac:dyDescent="0.2">
      <c r="A17" s="20" t="s">
        <v>17</v>
      </c>
      <c r="B17" s="70" t="s">
        <v>29</v>
      </c>
      <c r="C17" s="59">
        <f t="shared" si="0"/>
        <v>2</v>
      </c>
      <c r="D17" s="60">
        <v>0</v>
      </c>
      <c r="E17" s="61">
        <v>0</v>
      </c>
      <c r="F17" s="63">
        <v>0</v>
      </c>
      <c r="G17" s="61">
        <v>0</v>
      </c>
      <c r="H17" s="62">
        <v>0</v>
      </c>
      <c r="I17" s="61">
        <v>0</v>
      </c>
      <c r="J17" s="63">
        <v>1</v>
      </c>
      <c r="K17" s="61">
        <v>50</v>
      </c>
      <c r="L17" s="63">
        <v>1</v>
      </c>
      <c r="M17" s="61">
        <v>50</v>
      </c>
      <c r="N17" s="63">
        <v>0</v>
      </c>
      <c r="O17" s="61">
        <v>0</v>
      </c>
      <c r="P17" s="71">
        <v>0</v>
      </c>
      <c r="Q17" s="65">
        <v>0</v>
      </c>
      <c r="R17" s="60">
        <v>0</v>
      </c>
      <c r="S17" s="65">
        <v>0</v>
      </c>
      <c r="T17" s="60">
        <v>0</v>
      </c>
      <c r="U17" s="67">
        <v>0</v>
      </c>
      <c r="V17" s="60">
        <v>0</v>
      </c>
      <c r="W17" s="67">
        <v>0</v>
      </c>
      <c r="X17" s="68">
        <v>3952</v>
      </c>
      <c r="Y17" s="69">
        <v>100</v>
      </c>
    </row>
    <row r="18" spans="1:25" s="21" customFormat="1" ht="15" customHeight="1" x14ac:dyDescent="0.2">
      <c r="A18" s="20" t="s">
        <v>17</v>
      </c>
      <c r="B18" s="22" t="s">
        <v>30</v>
      </c>
      <c r="C18" s="23">
        <f t="shared" si="0"/>
        <v>231</v>
      </c>
      <c r="D18" s="33">
        <v>0</v>
      </c>
      <c r="E18" s="25">
        <v>0</v>
      </c>
      <c r="F18" s="26">
        <v>0</v>
      </c>
      <c r="G18" s="25">
        <v>0</v>
      </c>
      <c r="H18" s="26">
        <v>16</v>
      </c>
      <c r="I18" s="25">
        <v>6.9264000000000001</v>
      </c>
      <c r="J18" s="26">
        <v>117</v>
      </c>
      <c r="K18" s="25">
        <v>50.6494</v>
      </c>
      <c r="L18" s="26">
        <v>94</v>
      </c>
      <c r="M18" s="25">
        <v>40.692599999999999</v>
      </c>
      <c r="N18" s="26">
        <v>0</v>
      </c>
      <c r="O18" s="25">
        <v>0</v>
      </c>
      <c r="P18" s="27">
        <v>4</v>
      </c>
      <c r="Q18" s="28">
        <v>1.7316</v>
      </c>
      <c r="R18" s="33">
        <v>25</v>
      </c>
      <c r="S18" s="28">
        <v>10.8225</v>
      </c>
      <c r="T18" s="24">
        <v>6</v>
      </c>
      <c r="U18" s="29">
        <v>2.5973999999999999</v>
      </c>
      <c r="V18" s="24">
        <v>4</v>
      </c>
      <c r="W18" s="29">
        <v>1.7316</v>
      </c>
      <c r="X18" s="30">
        <v>2407</v>
      </c>
      <c r="Y18" s="31">
        <v>100</v>
      </c>
    </row>
    <row r="19" spans="1:25" s="21" customFormat="1" ht="15" customHeight="1" x14ac:dyDescent="0.2">
      <c r="A19" s="20" t="s">
        <v>17</v>
      </c>
      <c r="B19" s="70" t="s">
        <v>31</v>
      </c>
      <c r="C19" s="59">
        <f t="shared" si="0"/>
        <v>53</v>
      </c>
      <c r="D19" s="60">
        <v>0</v>
      </c>
      <c r="E19" s="61">
        <v>0</v>
      </c>
      <c r="F19" s="62">
        <v>11</v>
      </c>
      <c r="G19" s="61">
        <v>20.7547</v>
      </c>
      <c r="H19" s="62">
        <v>8</v>
      </c>
      <c r="I19" s="61">
        <v>15.0943</v>
      </c>
      <c r="J19" s="62">
        <v>1</v>
      </c>
      <c r="K19" s="61">
        <v>1.8868</v>
      </c>
      <c r="L19" s="62">
        <v>8</v>
      </c>
      <c r="M19" s="61">
        <v>15.0943</v>
      </c>
      <c r="N19" s="62">
        <v>21</v>
      </c>
      <c r="O19" s="61">
        <v>39.622599999999998</v>
      </c>
      <c r="P19" s="64">
        <v>4</v>
      </c>
      <c r="Q19" s="65">
        <v>7.5472000000000001</v>
      </c>
      <c r="R19" s="60">
        <v>15</v>
      </c>
      <c r="S19" s="65">
        <v>28.3019</v>
      </c>
      <c r="T19" s="60">
        <v>2</v>
      </c>
      <c r="U19" s="67">
        <v>3.7736000000000001</v>
      </c>
      <c r="V19" s="60">
        <v>12</v>
      </c>
      <c r="W19" s="67">
        <v>22.641500000000001</v>
      </c>
      <c r="X19" s="68">
        <v>290</v>
      </c>
      <c r="Y19" s="69">
        <v>100</v>
      </c>
    </row>
    <row r="20" spans="1:25" s="21" customFormat="1" ht="15" customHeight="1" x14ac:dyDescent="0.2">
      <c r="A20" s="20" t="s">
        <v>17</v>
      </c>
      <c r="B20" s="22" t="s">
        <v>33</v>
      </c>
      <c r="C20" s="35">
        <f t="shared" si="0"/>
        <v>84</v>
      </c>
      <c r="D20" s="33">
        <v>6</v>
      </c>
      <c r="E20" s="25">
        <v>7.1429</v>
      </c>
      <c r="F20" s="32">
        <v>0</v>
      </c>
      <c r="G20" s="25">
        <v>0</v>
      </c>
      <c r="H20" s="26">
        <v>15</v>
      </c>
      <c r="I20" s="25">
        <v>17.857099999999999</v>
      </c>
      <c r="J20" s="32">
        <v>2</v>
      </c>
      <c r="K20" s="25">
        <v>2.3809999999999998</v>
      </c>
      <c r="L20" s="32">
        <v>60</v>
      </c>
      <c r="M20" s="25">
        <v>71.428600000000003</v>
      </c>
      <c r="N20" s="32">
        <v>0</v>
      </c>
      <c r="O20" s="25">
        <v>0</v>
      </c>
      <c r="P20" s="27">
        <v>1</v>
      </c>
      <c r="Q20" s="28">
        <v>1.1904999999999999</v>
      </c>
      <c r="R20" s="33">
        <v>6</v>
      </c>
      <c r="S20" s="28">
        <v>7.1429</v>
      </c>
      <c r="T20" s="24">
        <v>3</v>
      </c>
      <c r="U20" s="29">
        <v>3.5714000000000001</v>
      </c>
      <c r="V20" s="24">
        <v>1</v>
      </c>
      <c r="W20" s="29">
        <v>1.1904999999999999</v>
      </c>
      <c r="X20" s="30">
        <v>720</v>
      </c>
      <c r="Y20" s="31">
        <v>100</v>
      </c>
    </row>
    <row r="21" spans="1:25" s="21" customFormat="1" ht="15" customHeight="1" x14ac:dyDescent="0.2">
      <c r="A21" s="20" t="s">
        <v>17</v>
      </c>
      <c r="B21" s="70" t="s">
        <v>34</v>
      </c>
      <c r="C21" s="59">
        <f t="shared" si="0"/>
        <v>853</v>
      </c>
      <c r="D21" s="72">
        <v>3</v>
      </c>
      <c r="E21" s="61">
        <v>0.35170000000000001</v>
      </c>
      <c r="F21" s="62">
        <v>8</v>
      </c>
      <c r="G21" s="61">
        <v>0.93789999999999996</v>
      </c>
      <c r="H21" s="63">
        <v>176</v>
      </c>
      <c r="I21" s="61">
        <v>20.633099999999999</v>
      </c>
      <c r="J21" s="62">
        <v>201</v>
      </c>
      <c r="K21" s="61">
        <v>23.5639</v>
      </c>
      <c r="L21" s="62">
        <v>430</v>
      </c>
      <c r="M21" s="61">
        <v>50.410299999999999</v>
      </c>
      <c r="N21" s="62">
        <v>0</v>
      </c>
      <c r="O21" s="61">
        <v>0</v>
      </c>
      <c r="P21" s="71">
        <v>35</v>
      </c>
      <c r="Q21" s="65">
        <v>4.1032000000000002</v>
      </c>
      <c r="R21" s="60">
        <v>182</v>
      </c>
      <c r="S21" s="65">
        <v>21.336500000000001</v>
      </c>
      <c r="T21" s="72">
        <v>10</v>
      </c>
      <c r="U21" s="67">
        <v>1.1722999999999999</v>
      </c>
      <c r="V21" s="72">
        <v>40</v>
      </c>
      <c r="W21" s="67">
        <v>4.6893000000000002</v>
      </c>
      <c r="X21" s="68">
        <v>4081</v>
      </c>
      <c r="Y21" s="69">
        <v>99.706000000000003</v>
      </c>
    </row>
    <row r="22" spans="1:25" s="21" customFormat="1" ht="15" customHeight="1" x14ac:dyDescent="0.2">
      <c r="A22" s="20" t="s">
        <v>17</v>
      </c>
      <c r="B22" s="22" t="s">
        <v>35</v>
      </c>
      <c r="C22" s="23">
        <f t="shared" si="0"/>
        <v>436</v>
      </c>
      <c r="D22" s="24">
        <v>0</v>
      </c>
      <c r="E22" s="25">
        <v>0</v>
      </c>
      <c r="F22" s="32">
        <v>2</v>
      </c>
      <c r="G22" s="25">
        <v>0.4587</v>
      </c>
      <c r="H22" s="32">
        <v>59</v>
      </c>
      <c r="I22" s="25">
        <v>13.5321</v>
      </c>
      <c r="J22" s="26">
        <v>133</v>
      </c>
      <c r="K22" s="25">
        <v>30.5046</v>
      </c>
      <c r="L22" s="26">
        <v>209</v>
      </c>
      <c r="M22" s="25">
        <v>47.9358</v>
      </c>
      <c r="N22" s="26">
        <v>0</v>
      </c>
      <c r="O22" s="25">
        <v>0</v>
      </c>
      <c r="P22" s="34">
        <v>33</v>
      </c>
      <c r="Q22" s="28">
        <v>7.5688000000000004</v>
      </c>
      <c r="R22" s="33">
        <v>88</v>
      </c>
      <c r="S22" s="28">
        <v>20.183499999999999</v>
      </c>
      <c r="T22" s="33">
        <v>2</v>
      </c>
      <c r="U22" s="29">
        <v>0.4587</v>
      </c>
      <c r="V22" s="33">
        <v>19</v>
      </c>
      <c r="W22" s="29">
        <v>4.3578000000000001</v>
      </c>
      <c r="X22" s="30">
        <v>1879</v>
      </c>
      <c r="Y22" s="31">
        <v>100</v>
      </c>
    </row>
    <row r="23" spans="1:25" s="21" customFormat="1" ht="15" customHeight="1" x14ac:dyDescent="0.2">
      <c r="A23" s="20" t="s">
        <v>17</v>
      </c>
      <c r="B23" s="70" t="s">
        <v>32</v>
      </c>
      <c r="C23" s="59">
        <f t="shared" si="0"/>
        <v>172</v>
      </c>
      <c r="D23" s="60">
        <v>1</v>
      </c>
      <c r="E23" s="61">
        <v>0.58140000000000003</v>
      </c>
      <c r="F23" s="62">
        <v>0</v>
      </c>
      <c r="G23" s="61">
        <v>0</v>
      </c>
      <c r="H23" s="62">
        <v>10</v>
      </c>
      <c r="I23" s="61">
        <v>5.8140000000000001</v>
      </c>
      <c r="J23" s="62">
        <v>5</v>
      </c>
      <c r="K23" s="61">
        <v>2.907</v>
      </c>
      <c r="L23" s="62">
        <v>149</v>
      </c>
      <c r="M23" s="61">
        <v>86.627899999999997</v>
      </c>
      <c r="N23" s="62">
        <v>0</v>
      </c>
      <c r="O23" s="61">
        <v>0</v>
      </c>
      <c r="P23" s="71">
        <v>7</v>
      </c>
      <c r="Q23" s="65">
        <v>4.0697999999999999</v>
      </c>
      <c r="R23" s="72">
        <v>14</v>
      </c>
      <c r="S23" s="65">
        <v>8.1395</v>
      </c>
      <c r="T23" s="60">
        <v>2</v>
      </c>
      <c r="U23" s="67">
        <v>1.1628000000000001</v>
      </c>
      <c r="V23" s="60">
        <v>3</v>
      </c>
      <c r="W23" s="67">
        <v>1.7442</v>
      </c>
      <c r="X23" s="68">
        <v>1365</v>
      </c>
      <c r="Y23" s="69">
        <v>100</v>
      </c>
    </row>
    <row r="24" spans="1:25" s="21" customFormat="1" ht="15" customHeight="1" x14ac:dyDescent="0.2">
      <c r="A24" s="20" t="s">
        <v>17</v>
      </c>
      <c r="B24" s="22" t="s">
        <v>36</v>
      </c>
      <c r="C24" s="23">
        <f t="shared" si="0"/>
        <v>266</v>
      </c>
      <c r="D24" s="33">
        <v>0</v>
      </c>
      <c r="E24" s="25">
        <v>0</v>
      </c>
      <c r="F24" s="26">
        <v>4</v>
      </c>
      <c r="G24" s="25">
        <v>1.5038</v>
      </c>
      <c r="H24" s="32">
        <v>52</v>
      </c>
      <c r="I24" s="25">
        <v>19.5489</v>
      </c>
      <c r="J24" s="26">
        <v>26</v>
      </c>
      <c r="K24" s="25">
        <v>9.7744</v>
      </c>
      <c r="L24" s="26">
        <v>168</v>
      </c>
      <c r="M24" s="25">
        <v>63.157899999999998</v>
      </c>
      <c r="N24" s="26">
        <v>1</v>
      </c>
      <c r="O24" s="25">
        <v>0.37590000000000001</v>
      </c>
      <c r="P24" s="34">
        <v>15</v>
      </c>
      <c r="Q24" s="28">
        <v>5.6391</v>
      </c>
      <c r="R24" s="33">
        <v>45</v>
      </c>
      <c r="S24" s="28">
        <v>16.917300000000001</v>
      </c>
      <c r="T24" s="24">
        <v>2</v>
      </c>
      <c r="U24" s="29">
        <v>0.75190000000000001</v>
      </c>
      <c r="V24" s="24">
        <v>22</v>
      </c>
      <c r="W24" s="29">
        <v>8.2706999999999997</v>
      </c>
      <c r="X24" s="30">
        <v>1356</v>
      </c>
      <c r="Y24" s="31">
        <v>100</v>
      </c>
    </row>
    <row r="25" spans="1:25" s="21" customFormat="1" ht="15" customHeight="1" x14ac:dyDescent="0.2">
      <c r="A25" s="20" t="s">
        <v>17</v>
      </c>
      <c r="B25" s="70" t="s">
        <v>37</v>
      </c>
      <c r="C25" s="73">
        <f t="shared" si="0"/>
        <v>193</v>
      </c>
      <c r="D25" s="60">
        <v>0</v>
      </c>
      <c r="E25" s="61">
        <v>0</v>
      </c>
      <c r="F25" s="62">
        <v>1</v>
      </c>
      <c r="G25" s="61">
        <v>0.5181</v>
      </c>
      <c r="H25" s="62">
        <v>9</v>
      </c>
      <c r="I25" s="61">
        <v>4.6631999999999998</v>
      </c>
      <c r="J25" s="62">
        <v>41</v>
      </c>
      <c r="K25" s="61">
        <v>21.243500000000001</v>
      </c>
      <c r="L25" s="63">
        <v>127</v>
      </c>
      <c r="M25" s="61">
        <v>65.803100000000001</v>
      </c>
      <c r="N25" s="62">
        <v>0</v>
      </c>
      <c r="O25" s="61">
        <v>0</v>
      </c>
      <c r="P25" s="71">
        <v>15</v>
      </c>
      <c r="Q25" s="65">
        <v>7.7720000000000002</v>
      </c>
      <c r="R25" s="60">
        <v>45</v>
      </c>
      <c r="S25" s="65">
        <v>23.316099999999999</v>
      </c>
      <c r="T25" s="60">
        <v>2</v>
      </c>
      <c r="U25" s="67">
        <v>1.0363</v>
      </c>
      <c r="V25" s="60">
        <v>6</v>
      </c>
      <c r="W25" s="67">
        <v>3.1088</v>
      </c>
      <c r="X25" s="68">
        <v>1407</v>
      </c>
      <c r="Y25" s="69">
        <v>100</v>
      </c>
    </row>
    <row r="26" spans="1:25" s="21" customFormat="1" ht="15" customHeight="1" x14ac:dyDescent="0.2">
      <c r="A26" s="20" t="s">
        <v>17</v>
      </c>
      <c r="B26" s="22" t="s">
        <v>38</v>
      </c>
      <c r="C26" s="23">
        <f t="shared" si="0"/>
        <v>39</v>
      </c>
      <c r="D26" s="24">
        <v>0</v>
      </c>
      <c r="E26" s="25">
        <v>0</v>
      </c>
      <c r="F26" s="32">
        <v>1</v>
      </c>
      <c r="G26" s="25">
        <v>2.5640999999999998</v>
      </c>
      <c r="H26" s="32">
        <v>3</v>
      </c>
      <c r="I26" s="25">
        <v>7.6923000000000004</v>
      </c>
      <c r="J26" s="26">
        <v>23</v>
      </c>
      <c r="K26" s="25">
        <v>58.974400000000003</v>
      </c>
      <c r="L26" s="26">
        <v>11</v>
      </c>
      <c r="M26" s="25">
        <v>28.205100000000002</v>
      </c>
      <c r="N26" s="32">
        <v>0</v>
      </c>
      <c r="O26" s="25">
        <v>0</v>
      </c>
      <c r="P26" s="34">
        <v>1</v>
      </c>
      <c r="Q26" s="28">
        <v>2.5640999999999998</v>
      </c>
      <c r="R26" s="24">
        <v>6</v>
      </c>
      <c r="S26" s="28">
        <v>15.384600000000001</v>
      </c>
      <c r="T26" s="24">
        <v>2</v>
      </c>
      <c r="U26" s="29">
        <v>5.1281999999999996</v>
      </c>
      <c r="V26" s="24">
        <v>2</v>
      </c>
      <c r="W26" s="29">
        <v>5.1281999999999996</v>
      </c>
      <c r="X26" s="30">
        <v>1367</v>
      </c>
      <c r="Y26" s="31">
        <v>100</v>
      </c>
    </row>
    <row r="27" spans="1:25" s="21" customFormat="1" ht="15" customHeight="1" x14ac:dyDescent="0.2">
      <c r="A27" s="20" t="s">
        <v>17</v>
      </c>
      <c r="B27" s="70" t="s">
        <v>41</v>
      </c>
      <c r="C27" s="73">
        <f t="shared" si="0"/>
        <v>117</v>
      </c>
      <c r="D27" s="72">
        <v>1</v>
      </c>
      <c r="E27" s="61">
        <v>0.85470000000000002</v>
      </c>
      <c r="F27" s="62">
        <v>0</v>
      </c>
      <c r="G27" s="61">
        <v>0</v>
      </c>
      <c r="H27" s="62">
        <v>1</v>
      </c>
      <c r="I27" s="61">
        <v>0.85470000000000002</v>
      </c>
      <c r="J27" s="62">
        <v>5</v>
      </c>
      <c r="K27" s="61">
        <v>4.2735000000000003</v>
      </c>
      <c r="L27" s="63">
        <v>109</v>
      </c>
      <c r="M27" s="61">
        <v>93.162400000000005</v>
      </c>
      <c r="N27" s="62">
        <v>0</v>
      </c>
      <c r="O27" s="61">
        <v>0</v>
      </c>
      <c r="P27" s="71">
        <v>1</v>
      </c>
      <c r="Q27" s="65">
        <v>0.85470000000000002</v>
      </c>
      <c r="R27" s="72">
        <v>29</v>
      </c>
      <c r="S27" s="65">
        <v>24.786300000000001</v>
      </c>
      <c r="T27" s="60">
        <v>6</v>
      </c>
      <c r="U27" s="67">
        <v>5.1281999999999996</v>
      </c>
      <c r="V27" s="60">
        <v>4</v>
      </c>
      <c r="W27" s="67">
        <v>3.4188000000000001</v>
      </c>
      <c r="X27" s="68">
        <v>589</v>
      </c>
      <c r="Y27" s="69">
        <v>100</v>
      </c>
    </row>
    <row r="28" spans="1:25" s="21" customFormat="1" ht="15" customHeight="1" x14ac:dyDescent="0.2">
      <c r="A28" s="20" t="s">
        <v>17</v>
      </c>
      <c r="B28" s="22" t="s">
        <v>40</v>
      </c>
      <c r="C28" s="35">
        <f t="shared" si="0"/>
        <v>41</v>
      </c>
      <c r="D28" s="33">
        <v>0</v>
      </c>
      <c r="E28" s="25">
        <v>0</v>
      </c>
      <c r="F28" s="26">
        <v>0</v>
      </c>
      <c r="G28" s="25">
        <v>0</v>
      </c>
      <c r="H28" s="26">
        <v>3</v>
      </c>
      <c r="I28" s="25">
        <v>7.3170999999999999</v>
      </c>
      <c r="J28" s="26">
        <v>16</v>
      </c>
      <c r="K28" s="25">
        <v>39.0244</v>
      </c>
      <c r="L28" s="32">
        <v>21</v>
      </c>
      <c r="M28" s="25">
        <v>51.219499999999996</v>
      </c>
      <c r="N28" s="26">
        <v>0</v>
      </c>
      <c r="O28" s="25">
        <v>0</v>
      </c>
      <c r="P28" s="27">
        <v>1</v>
      </c>
      <c r="Q28" s="28">
        <v>2.4390000000000001</v>
      </c>
      <c r="R28" s="24">
        <v>6</v>
      </c>
      <c r="S28" s="28">
        <v>14.6341</v>
      </c>
      <c r="T28" s="33">
        <v>4</v>
      </c>
      <c r="U28" s="29">
        <v>9.7561</v>
      </c>
      <c r="V28" s="33">
        <v>0</v>
      </c>
      <c r="W28" s="29">
        <v>0</v>
      </c>
      <c r="X28" s="30">
        <v>1434</v>
      </c>
      <c r="Y28" s="31">
        <v>100</v>
      </c>
    </row>
    <row r="29" spans="1:25" s="21" customFormat="1" ht="15" customHeight="1" x14ac:dyDescent="0.2">
      <c r="A29" s="20" t="s">
        <v>17</v>
      </c>
      <c r="B29" s="70" t="s">
        <v>39</v>
      </c>
      <c r="C29" s="59">
        <f t="shared" si="0"/>
        <v>252</v>
      </c>
      <c r="D29" s="60">
        <v>1</v>
      </c>
      <c r="E29" s="61">
        <v>0.39679999999999999</v>
      </c>
      <c r="F29" s="62">
        <v>11</v>
      </c>
      <c r="G29" s="61">
        <v>4.3651</v>
      </c>
      <c r="H29" s="63">
        <v>48</v>
      </c>
      <c r="I29" s="61">
        <v>19.047599999999999</v>
      </c>
      <c r="J29" s="62">
        <v>39</v>
      </c>
      <c r="K29" s="61">
        <v>15.4762</v>
      </c>
      <c r="L29" s="63">
        <v>142</v>
      </c>
      <c r="M29" s="61">
        <v>56.349200000000003</v>
      </c>
      <c r="N29" s="62">
        <v>3</v>
      </c>
      <c r="O29" s="61">
        <v>1.1904999999999999</v>
      </c>
      <c r="P29" s="71">
        <v>8</v>
      </c>
      <c r="Q29" s="65">
        <v>3.1745999999999999</v>
      </c>
      <c r="R29" s="60">
        <v>67</v>
      </c>
      <c r="S29" s="65">
        <v>26.587299999999999</v>
      </c>
      <c r="T29" s="60">
        <v>8</v>
      </c>
      <c r="U29" s="67">
        <v>3.1745999999999999</v>
      </c>
      <c r="V29" s="60">
        <v>14</v>
      </c>
      <c r="W29" s="67">
        <v>5.5556000000000001</v>
      </c>
      <c r="X29" s="68">
        <v>1873</v>
      </c>
      <c r="Y29" s="69">
        <v>99.947000000000003</v>
      </c>
    </row>
    <row r="30" spans="1:25" s="21" customFormat="1" ht="15" customHeight="1" x14ac:dyDescent="0.2">
      <c r="A30" s="20" t="s">
        <v>17</v>
      </c>
      <c r="B30" s="22" t="s">
        <v>42</v>
      </c>
      <c r="C30" s="23">
        <f t="shared" si="0"/>
        <v>666</v>
      </c>
      <c r="D30" s="33">
        <v>20</v>
      </c>
      <c r="E30" s="25">
        <v>3.0030000000000001</v>
      </c>
      <c r="F30" s="32">
        <v>13</v>
      </c>
      <c r="G30" s="25">
        <v>1.952</v>
      </c>
      <c r="H30" s="26">
        <v>46</v>
      </c>
      <c r="I30" s="25">
        <v>6.9069000000000003</v>
      </c>
      <c r="J30" s="26">
        <v>146</v>
      </c>
      <c r="K30" s="25">
        <v>21.921900000000001</v>
      </c>
      <c r="L30" s="26">
        <v>427</v>
      </c>
      <c r="M30" s="25">
        <v>64.114099999999993</v>
      </c>
      <c r="N30" s="26">
        <v>0</v>
      </c>
      <c r="O30" s="25">
        <v>0</v>
      </c>
      <c r="P30" s="27">
        <v>14</v>
      </c>
      <c r="Q30" s="28">
        <v>2.1021000000000001</v>
      </c>
      <c r="R30" s="24">
        <v>92</v>
      </c>
      <c r="S30" s="28">
        <v>13.813800000000001</v>
      </c>
      <c r="T30" s="33">
        <v>6</v>
      </c>
      <c r="U30" s="29">
        <v>0.90090000000000003</v>
      </c>
      <c r="V30" s="33">
        <v>21</v>
      </c>
      <c r="W30" s="29">
        <v>3.1532</v>
      </c>
      <c r="X30" s="30">
        <v>3616</v>
      </c>
      <c r="Y30" s="31">
        <v>99.971999999999994</v>
      </c>
    </row>
    <row r="31" spans="1:25" s="21" customFormat="1" ht="15" customHeight="1" x14ac:dyDescent="0.2">
      <c r="A31" s="20" t="s">
        <v>17</v>
      </c>
      <c r="B31" s="70" t="s">
        <v>43</v>
      </c>
      <c r="C31" s="73">
        <f t="shared" si="0"/>
        <v>645</v>
      </c>
      <c r="D31" s="60">
        <v>22</v>
      </c>
      <c r="E31" s="61">
        <v>3.4108999999999998</v>
      </c>
      <c r="F31" s="63">
        <v>9</v>
      </c>
      <c r="G31" s="61">
        <v>1.3953</v>
      </c>
      <c r="H31" s="62">
        <v>48</v>
      </c>
      <c r="I31" s="61">
        <v>7.4419000000000004</v>
      </c>
      <c r="J31" s="63">
        <v>114</v>
      </c>
      <c r="K31" s="61">
        <v>17.674399999999999</v>
      </c>
      <c r="L31" s="62">
        <v>422</v>
      </c>
      <c r="M31" s="61">
        <v>65.426400000000001</v>
      </c>
      <c r="N31" s="62">
        <v>1</v>
      </c>
      <c r="O31" s="61">
        <v>0.155</v>
      </c>
      <c r="P31" s="64">
        <v>29</v>
      </c>
      <c r="Q31" s="65">
        <v>4.4961000000000002</v>
      </c>
      <c r="R31" s="60">
        <v>174</v>
      </c>
      <c r="S31" s="65">
        <v>26.976700000000001</v>
      </c>
      <c r="T31" s="72">
        <v>7</v>
      </c>
      <c r="U31" s="67">
        <v>1.0852999999999999</v>
      </c>
      <c r="V31" s="72">
        <v>23</v>
      </c>
      <c r="W31" s="67">
        <v>3.5659000000000001</v>
      </c>
      <c r="X31" s="68">
        <v>2170</v>
      </c>
      <c r="Y31" s="69">
        <v>97.465000000000003</v>
      </c>
    </row>
    <row r="32" spans="1:25" s="21" customFormat="1" ht="15" customHeight="1" x14ac:dyDescent="0.2">
      <c r="A32" s="20" t="s">
        <v>17</v>
      </c>
      <c r="B32" s="22" t="s">
        <v>45</v>
      </c>
      <c r="C32" s="23">
        <f t="shared" si="0"/>
        <v>294</v>
      </c>
      <c r="D32" s="24">
        <v>0</v>
      </c>
      <c r="E32" s="25">
        <v>0</v>
      </c>
      <c r="F32" s="26">
        <v>0</v>
      </c>
      <c r="G32" s="25">
        <v>0</v>
      </c>
      <c r="H32" s="26">
        <v>7</v>
      </c>
      <c r="I32" s="25">
        <v>2.3809999999999998</v>
      </c>
      <c r="J32" s="26">
        <v>110</v>
      </c>
      <c r="K32" s="25">
        <v>37.414999999999999</v>
      </c>
      <c r="L32" s="32">
        <v>174</v>
      </c>
      <c r="M32" s="25">
        <v>59.183700000000002</v>
      </c>
      <c r="N32" s="32">
        <v>0</v>
      </c>
      <c r="O32" s="25">
        <v>0</v>
      </c>
      <c r="P32" s="34">
        <v>3</v>
      </c>
      <c r="Q32" s="28">
        <v>1.0204</v>
      </c>
      <c r="R32" s="33">
        <v>39</v>
      </c>
      <c r="S32" s="28">
        <v>13.2653</v>
      </c>
      <c r="T32" s="24">
        <v>0</v>
      </c>
      <c r="U32" s="29">
        <v>0</v>
      </c>
      <c r="V32" s="24">
        <v>2</v>
      </c>
      <c r="W32" s="29">
        <v>0.68030000000000002</v>
      </c>
      <c r="X32" s="30">
        <v>978</v>
      </c>
      <c r="Y32" s="31">
        <v>100</v>
      </c>
    </row>
    <row r="33" spans="1:25" s="21" customFormat="1" ht="15" customHeight="1" x14ac:dyDescent="0.2">
      <c r="A33" s="20" t="s">
        <v>17</v>
      </c>
      <c r="B33" s="70" t="s">
        <v>44</v>
      </c>
      <c r="C33" s="59">
        <f t="shared" si="0"/>
        <v>666</v>
      </c>
      <c r="D33" s="72">
        <v>7</v>
      </c>
      <c r="E33" s="61">
        <v>1.0510999999999999</v>
      </c>
      <c r="F33" s="62">
        <v>5</v>
      </c>
      <c r="G33" s="61">
        <v>0.75080000000000002</v>
      </c>
      <c r="H33" s="63">
        <v>27</v>
      </c>
      <c r="I33" s="61">
        <v>4.0541</v>
      </c>
      <c r="J33" s="62">
        <v>110</v>
      </c>
      <c r="K33" s="61">
        <v>16.516500000000001</v>
      </c>
      <c r="L33" s="62">
        <v>493</v>
      </c>
      <c r="M33" s="61">
        <v>74.024000000000001</v>
      </c>
      <c r="N33" s="63">
        <v>6</v>
      </c>
      <c r="O33" s="61">
        <v>0.90090000000000003</v>
      </c>
      <c r="P33" s="71">
        <v>18</v>
      </c>
      <c r="Q33" s="65">
        <v>2.7027000000000001</v>
      </c>
      <c r="R33" s="72">
        <v>113</v>
      </c>
      <c r="S33" s="65">
        <v>16.966999999999999</v>
      </c>
      <c r="T33" s="72">
        <v>6</v>
      </c>
      <c r="U33" s="67">
        <v>0.90090000000000003</v>
      </c>
      <c r="V33" s="72">
        <v>11</v>
      </c>
      <c r="W33" s="67">
        <v>1.6516999999999999</v>
      </c>
      <c r="X33" s="68">
        <v>2372</v>
      </c>
      <c r="Y33" s="69">
        <v>100</v>
      </c>
    </row>
    <row r="34" spans="1:25" s="21" customFormat="1" ht="15" customHeight="1" x14ac:dyDescent="0.2">
      <c r="A34" s="20" t="s">
        <v>17</v>
      </c>
      <c r="B34" s="22" t="s">
        <v>46</v>
      </c>
      <c r="C34" s="35">
        <f t="shared" si="0"/>
        <v>181</v>
      </c>
      <c r="D34" s="24">
        <v>59</v>
      </c>
      <c r="E34" s="25">
        <v>32.596699999999998</v>
      </c>
      <c r="F34" s="26">
        <v>3</v>
      </c>
      <c r="G34" s="25">
        <v>1.6575</v>
      </c>
      <c r="H34" s="32">
        <v>3</v>
      </c>
      <c r="I34" s="25">
        <v>1.6575</v>
      </c>
      <c r="J34" s="26">
        <v>2</v>
      </c>
      <c r="K34" s="25">
        <v>1.105</v>
      </c>
      <c r="L34" s="32">
        <v>111</v>
      </c>
      <c r="M34" s="25">
        <v>61.326000000000001</v>
      </c>
      <c r="N34" s="32">
        <v>0</v>
      </c>
      <c r="O34" s="25">
        <v>0</v>
      </c>
      <c r="P34" s="27">
        <v>3</v>
      </c>
      <c r="Q34" s="28">
        <v>1.6575</v>
      </c>
      <c r="R34" s="33">
        <v>14</v>
      </c>
      <c r="S34" s="28">
        <v>7.7347999999999999</v>
      </c>
      <c r="T34" s="33">
        <v>0</v>
      </c>
      <c r="U34" s="29">
        <v>0</v>
      </c>
      <c r="V34" s="33">
        <v>4</v>
      </c>
      <c r="W34" s="29">
        <v>2.2099000000000002</v>
      </c>
      <c r="X34" s="30">
        <v>825</v>
      </c>
      <c r="Y34" s="31">
        <v>100</v>
      </c>
    </row>
    <row r="35" spans="1:25" s="21" customFormat="1" ht="15" customHeight="1" x14ac:dyDescent="0.2">
      <c r="A35" s="20" t="s">
        <v>17</v>
      </c>
      <c r="B35" s="70" t="s">
        <v>49</v>
      </c>
      <c r="C35" s="73">
        <f t="shared" si="0"/>
        <v>106</v>
      </c>
      <c r="D35" s="72">
        <v>1</v>
      </c>
      <c r="E35" s="61">
        <v>0.94340000000000002</v>
      </c>
      <c r="F35" s="62">
        <v>1</v>
      </c>
      <c r="G35" s="61">
        <v>0.94340000000000002</v>
      </c>
      <c r="H35" s="63">
        <v>10</v>
      </c>
      <c r="I35" s="61">
        <v>9.4339999999999993</v>
      </c>
      <c r="J35" s="62">
        <v>5</v>
      </c>
      <c r="K35" s="61">
        <v>4.7169999999999996</v>
      </c>
      <c r="L35" s="63">
        <v>87</v>
      </c>
      <c r="M35" s="61">
        <v>82.075500000000005</v>
      </c>
      <c r="N35" s="62">
        <v>0</v>
      </c>
      <c r="O35" s="61">
        <v>0</v>
      </c>
      <c r="P35" s="71">
        <v>2</v>
      </c>
      <c r="Q35" s="65">
        <v>1.8868</v>
      </c>
      <c r="R35" s="72">
        <v>19</v>
      </c>
      <c r="S35" s="65">
        <v>17.924499999999998</v>
      </c>
      <c r="T35" s="72">
        <v>2</v>
      </c>
      <c r="U35" s="67">
        <v>1.8868</v>
      </c>
      <c r="V35" s="72">
        <v>2</v>
      </c>
      <c r="W35" s="67">
        <v>1.8868</v>
      </c>
      <c r="X35" s="68">
        <v>1064</v>
      </c>
      <c r="Y35" s="69">
        <v>100</v>
      </c>
    </row>
    <row r="36" spans="1:25" s="21" customFormat="1" ht="15" customHeight="1" x14ac:dyDescent="0.2">
      <c r="A36" s="20" t="s">
        <v>17</v>
      </c>
      <c r="B36" s="22" t="s">
        <v>53</v>
      </c>
      <c r="C36" s="35">
        <f t="shared" si="0"/>
        <v>206</v>
      </c>
      <c r="D36" s="33">
        <v>3</v>
      </c>
      <c r="E36" s="25">
        <v>1.4562999999999999</v>
      </c>
      <c r="F36" s="26">
        <v>3</v>
      </c>
      <c r="G36" s="25">
        <v>1.4562999999999999</v>
      </c>
      <c r="H36" s="26">
        <v>53</v>
      </c>
      <c r="I36" s="25">
        <v>25.728200000000001</v>
      </c>
      <c r="J36" s="32">
        <v>21</v>
      </c>
      <c r="K36" s="25">
        <v>10.1942</v>
      </c>
      <c r="L36" s="32">
        <v>111</v>
      </c>
      <c r="M36" s="25">
        <v>53.883499999999998</v>
      </c>
      <c r="N36" s="26">
        <v>4</v>
      </c>
      <c r="O36" s="25">
        <v>1.9417</v>
      </c>
      <c r="P36" s="34">
        <v>11</v>
      </c>
      <c r="Q36" s="28">
        <v>5.3398000000000003</v>
      </c>
      <c r="R36" s="33">
        <v>63</v>
      </c>
      <c r="S36" s="28">
        <v>30.5825</v>
      </c>
      <c r="T36" s="24">
        <v>5</v>
      </c>
      <c r="U36" s="29">
        <v>2.4272</v>
      </c>
      <c r="V36" s="24">
        <v>19</v>
      </c>
      <c r="W36" s="29">
        <v>9.2233000000000001</v>
      </c>
      <c r="X36" s="30">
        <v>658</v>
      </c>
      <c r="Y36" s="31">
        <v>100</v>
      </c>
    </row>
    <row r="37" spans="1:25" s="21" customFormat="1" ht="15" customHeight="1" x14ac:dyDescent="0.2">
      <c r="A37" s="20" t="s">
        <v>17</v>
      </c>
      <c r="B37" s="70" t="s">
        <v>50</v>
      </c>
      <c r="C37" s="59">
        <f t="shared" si="0"/>
        <v>114</v>
      </c>
      <c r="D37" s="60">
        <v>0</v>
      </c>
      <c r="E37" s="61">
        <v>0</v>
      </c>
      <c r="F37" s="62">
        <v>1</v>
      </c>
      <c r="G37" s="61">
        <v>0.87719999999999998</v>
      </c>
      <c r="H37" s="62">
        <v>14</v>
      </c>
      <c r="I37" s="61">
        <v>12.2807</v>
      </c>
      <c r="J37" s="62">
        <v>8</v>
      </c>
      <c r="K37" s="61">
        <v>7.0175000000000001</v>
      </c>
      <c r="L37" s="62">
        <v>87</v>
      </c>
      <c r="M37" s="61">
        <v>76.315799999999996</v>
      </c>
      <c r="N37" s="63">
        <v>0</v>
      </c>
      <c r="O37" s="61">
        <v>0</v>
      </c>
      <c r="P37" s="71">
        <v>4</v>
      </c>
      <c r="Q37" s="65">
        <v>3.5087999999999999</v>
      </c>
      <c r="R37" s="72">
        <v>28</v>
      </c>
      <c r="S37" s="65">
        <v>24.561399999999999</v>
      </c>
      <c r="T37" s="60">
        <v>7</v>
      </c>
      <c r="U37" s="67">
        <v>6.1403999999999996</v>
      </c>
      <c r="V37" s="60">
        <v>0</v>
      </c>
      <c r="W37" s="67">
        <v>0</v>
      </c>
      <c r="X37" s="68">
        <v>483</v>
      </c>
      <c r="Y37" s="69">
        <v>100</v>
      </c>
    </row>
    <row r="38" spans="1:25" s="21" customFormat="1" ht="15" customHeight="1" x14ac:dyDescent="0.2">
      <c r="A38" s="20" t="s">
        <v>17</v>
      </c>
      <c r="B38" s="22" t="s">
        <v>51</v>
      </c>
      <c r="C38" s="23">
        <f t="shared" si="0"/>
        <v>608</v>
      </c>
      <c r="D38" s="24">
        <v>0</v>
      </c>
      <c r="E38" s="25">
        <v>0</v>
      </c>
      <c r="F38" s="26">
        <v>22</v>
      </c>
      <c r="G38" s="25">
        <v>3.6183999999999998</v>
      </c>
      <c r="H38" s="26">
        <v>124</v>
      </c>
      <c r="I38" s="25">
        <v>20.3947</v>
      </c>
      <c r="J38" s="26">
        <v>129</v>
      </c>
      <c r="K38" s="25">
        <v>21.217099999999999</v>
      </c>
      <c r="L38" s="26">
        <v>321</v>
      </c>
      <c r="M38" s="25">
        <v>52.796100000000003</v>
      </c>
      <c r="N38" s="26">
        <v>5</v>
      </c>
      <c r="O38" s="25">
        <v>0.82240000000000002</v>
      </c>
      <c r="P38" s="27">
        <v>7</v>
      </c>
      <c r="Q38" s="28">
        <v>1.1513</v>
      </c>
      <c r="R38" s="33">
        <v>125</v>
      </c>
      <c r="S38" s="28">
        <v>20.559200000000001</v>
      </c>
      <c r="T38" s="24">
        <v>18</v>
      </c>
      <c r="U38" s="29">
        <v>2.9605000000000001</v>
      </c>
      <c r="V38" s="24">
        <v>21</v>
      </c>
      <c r="W38" s="29">
        <v>3.4539</v>
      </c>
      <c r="X38" s="30">
        <v>2577</v>
      </c>
      <c r="Y38" s="31">
        <v>100</v>
      </c>
    </row>
    <row r="39" spans="1:25" s="21" customFormat="1" ht="15" customHeight="1" x14ac:dyDescent="0.2">
      <c r="A39" s="20" t="s">
        <v>17</v>
      </c>
      <c r="B39" s="70" t="s">
        <v>52</v>
      </c>
      <c r="C39" s="59">
        <f t="shared" si="0"/>
        <v>138</v>
      </c>
      <c r="D39" s="72">
        <v>20</v>
      </c>
      <c r="E39" s="61">
        <v>14.492800000000001</v>
      </c>
      <c r="F39" s="62">
        <v>0</v>
      </c>
      <c r="G39" s="61">
        <v>0</v>
      </c>
      <c r="H39" s="63">
        <v>61</v>
      </c>
      <c r="I39" s="61">
        <v>44.2029</v>
      </c>
      <c r="J39" s="62">
        <v>4</v>
      </c>
      <c r="K39" s="61">
        <v>2.8986000000000001</v>
      </c>
      <c r="L39" s="63">
        <v>52</v>
      </c>
      <c r="M39" s="61">
        <v>37.681199999999997</v>
      </c>
      <c r="N39" s="62">
        <v>1</v>
      </c>
      <c r="O39" s="61">
        <v>0.72460000000000002</v>
      </c>
      <c r="P39" s="71">
        <v>0</v>
      </c>
      <c r="Q39" s="65">
        <v>0</v>
      </c>
      <c r="R39" s="60">
        <v>16</v>
      </c>
      <c r="S39" s="65">
        <v>11.594200000000001</v>
      </c>
      <c r="T39" s="60">
        <v>0</v>
      </c>
      <c r="U39" s="67">
        <v>0</v>
      </c>
      <c r="V39" s="60">
        <v>16</v>
      </c>
      <c r="W39" s="67">
        <v>11.594200000000001</v>
      </c>
      <c r="X39" s="68">
        <v>880</v>
      </c>
      <c r="Y39" s="69">
        <v>100</v>
      </c>
    </row>
    <row r="40" spans="1:25" s="21" customFormat="1" ht="15" customHeight="1" x14ac:dyDescent="0.2">
      <c r="A40" s="20" t="s">
        <v>17</v>
      </c>
      <c r="B40" s="22" t="s">
        <v>54</v>
      </c>
      <c r="C40" s="35">
        <f t="shared" si="0"/>
        <v>1859</v>
      </c>
      <c r="D40" s="24">
        <v>7</v>
      </c>
      <c r="E40" s="25">
        <v>0.3765</v>
      </c>
      <c r="F40" s="26">
        <v>138</v>
      </c>
      <c r="G40" s="25">
        <v>7.4233000000000002</v>
      </c>
      <c r="H40" s="26">
        <v>499</v>
      </c>
      <c r="I40" s="25">
        <v>26.842400000000001</v>
      </c>
      <c r="J40" s="32">
        <v>406</v>
      </c>
      <c r="K40" s="25">
        <v>21.839700000000001</v>
      </c>
      <c r="L40" s="32">
        <v>781</v>
      </c>
      <c r="M40" s="25">
        <v>42.011800000000001</v>
      </c>
      <c r="N40" s="26">
        <v>0</v>
      </c>
      <c r="O40" s="25">
        <v>0</v>
      </c>
      <c r="P40" s="27">
        <v>28</v>
      </c>
      <c r="Q40" s="28">
        <v>1.5062</v>
      </c>
      <c r="R40" s="33">
        <v>557</v>
      </c>
      <c r="S40" s="28">
        <v>29.962299999999999</v>
      </c>
      <c r="T40" s="24">
        <v>21</v>
      </c>
      <c r="U40" s="29">
        <v>1.1295999999999999</v>
      </c>
      <c r="V40" s="24">
        <v>135</v>
      </c>
      <c r="W40" s="29">
        <v>7.2619999999999996</v>
      </c>
      <c r="X40" s="30">
        <v>4916</v>
      </c>
      <c r="Y40" s="31">
        <v>99.552000000000007</v>
      </c>
    </row>
    <row r="41" spans="1:25" s="21" customFormat="1" ht="15" customHeight="1" x14ac:dyDescent="0.2">
      <c r="A41" s="20" t="s">
        <v>17</v>
      </c>
      <c r="B41" s="70" t="s">
        <v>47</v>
      </c>
      <c r="C41" s="59">
        <f t="shared" si="0"/>
        <v>245</v>
      </c>
      <c r="D41" s="72">
        <v>3</v>
      </c>
      <c r="E41" s="61">
        <v>1.2244999999999999</v>
      </c>
      <c r="F41" s="62">
        <v>1</v>
      </c>
      <c r="G41" s="61">
        <v>0.40820000000000001</v>
      </c>
      <c r="H41" s="62">
        <v>26</v>
      </c>
      <c r="I41" s="61">
        <v>10.6122</v>
      </c>
      <c r="J41" s="62">
        <v>88</v>
      </c>
      <c r="K41" s="61">
        <v>35.918399999999998</v>
      </c>
      <c r="L41" s="63">
        <v>115</v>
      </c>
      <c r="M41" s="61">
        <v>46.938800000000001</v>
      </c>
      <c r="N41" s="63">
        <v>0</v>
      </c>
      <c r="O41" s="61">
        <v>0</v>
      </c>
      <c r="P41" s="64">
        <v>12</v>
      </c>
      <c r="Q41" s="65">
        <v>4.8979999999999997</v>
      </c>
      <c r="R41" s="60">
        <v>49</v>
      </c>
      <c r="S41" s="65">
        <v>20</v>
      </c>
      <c r="T41" s="72">
        <v>7</v>
      </c>
      <c r="U41" s="67">
        <v>2.8571</v>
      </c>
      <c r="V41" s="72">
        <v>10</v>
      </c>
      <c r="W41" s="67">
        <v>4.0815999999999999</v>
      </c>
      <c r="X41" s="68">
        <v>2618</v>
      </c>
      <c r="Y41" s="69">
        <v>100</v>
      </c>
    </row>
    <row r="42" spans="1:25" s="21" customFormat="1" ht="15" customHeight="1" x14ac:dyDescent="0.2">
      <c r="A42" s="20" t="s">
        <v>17</v>
      </c>
      <c r="B42" s="22" t="s">
        <v>48</v>
      </c>
      <c r="C42" s="35">
        <f t="shared" si="0"/>
        <v>41</v>
      </c>
      <c r="D42" s="24">
        <v>7</v>
      </c>
      <c r="E42" s="25">
        <v>17.0732</v>
      </c>
      <c r="F42" s="26">
        <v>1</v>
      </c>
      <c r="G42" s="25">
        <v>2.4390000000000001</v>
      </c>
      <c r="H42" s="26">
        <v>3</v>
      </c>
      <c r="I42" s="25">
        <v>7.3170999999999999</v>
      </c>
      <c r="J42" s="32">
        <v>2</v>
      </c>
      <c r="K42" s="25">
        <v>4.8780000000000001</v>
      </c>
      <c r="L42" s="32">
        <v>28</v>
      </c>
      <c r="M42" s="25">
        <v>68.292699999999996</v>
      </c>
      <c r="N42" s="32">
        <v>0</v>
      </c>
      <c r="O42" s="25">
        <v>0</v>
      </c>
      <c r="P42" s="27">
        <v>0</v>
      </c>
      <c r="Q42" s="28">
        <v>0</v>
      </c>
      <c r="R42" s="33">
        <v>1</v>
      </c>
      <c r="S42" s="28">
        <v>2.4390000000000001</v>
      </c>
      <c r="T42" s="24">
        <v>2</v>
      </c>
      <c r="U42" s="29">
        <v>4.8780000000000001</v>
      </c>
      <c r="V42" s="24">
        <v>0</v>
      </c>
      <c r="W42" s="29">
        <v>0</v>
      </c>
      <c r="X42" s="30">
        <v>481</v>
      </c>
      <c r="Y42" s="31">
        <v>100</v>
      </c>
    </row>
    <row r="43" spans="1:25" s="21" customFormat="1" ht="15" customHeight="1" x14ac:dyDescent="0.2">
      <c r="A43" s="20" t="s">
        <v>17</v>
      </c>
      <c r="B43" s="70" t="s">
        <v>55</v>
      </c>
      <c r="C43" s="59">
        <f t="shared" si="0"/>
        <v>346</v>
      </c>
      <c r="D43" s="60">
        <v>0</v>
      </c>
      <c r="E43" s="61">
        <v>0</v>
      </c>
      <c r="F43" s="62">
        <v>2</v>
      </c>
      <c r="G43" s="61">
        <v>0.57799999999999996</v>
      </c>
      <c r="H43" s="63">
        <v>10</v>
      </c>
      <c r="I43" s="61">
        <v>2.8902000000000001</v>
      </c>
      <c r="J43" s="62">
        <v>69</v>
      </c>
      <c r="K43" s="61">
        <v>19.9422</v>
      </c>
      <c r="L43" s="62">
        <v>247</v>
      </c>
      <c r="M43" s="61">
        <v>71.387299999999996</v>
      </c>
      <c r="N43" s="62">
        <v>1</v>
      </c>
      <c r="O43" s="61">
        <v>0.28899999999999998</v>
      </c>
      <c r="P43" s="64">
        <v>17</v>
      </c>
      <c r="Q43" s="65">
        <v>4.9132999999999996</v>
      </c>
      <c r="R43" s="72">
        <v>50</v>
      </c>
      <c r="S43" s="65">
        <v>14.450900000000001</v>
      </c>
      <c r="T43" s="72">
        <v>5</v>
      </c>
      <c r="U43" s="67">
        <v>1.4451000000000001</v>
      </c>
      <c r="V43" s="72">
        <v>7</v>
      </c>
      <c r="W43" s="67">
        <v>2.0230999999999999</v>
      </c>
      <c r="X43" s="68">
        <v>3631</v>
      </c>
      <c r="Y43" s="69">
        <v>100</v>
      </c>
    </row>
    <row r="44" spans="1:25" s="21" customFormat="1" ht="15" customHeight="1" x14ac:dyDescent="0.2">
      <c r="A44" s="20" t="s">
        <v>17</v>
      </c>
      <c r="B44" s="22" t="s">
        <v>56</v>
      </c>
      <c r="C44" s="23">
        <f t="shared" si="0"/>
        <v>222</v>
      </c>
      <c r="D44" s="24">
        <v>29</v>
      </c>
      <c r="E44" s="25">
        <v>13.0631</v>
      </c>
      <c r="F44" s="32">
        <v>0</v>
      </c>
      <c r="G44" s="25">
        <v>0</v>
      </c>
      <c r="H44" s="26">
        <v>25</v>
      </c>
      <c r="I44" s="25">
        <v>11.2613</v>
      </c>
      <c r="J44" s="26">
        <v>32</v>
      </c>
      <c r="K44" s="25">
        <v>14.414400000000001</v>
      </c>
      <c r="L44" s="26">
        <v>112</v>
      </c>
      <c r="M44" s="25">
        <v>50.450499999999998</v>
      </c>
      <c r="N44" s="32">
        <v>2</v>
      </c>
      <c r="O44" s="25">
        <v>0.90090000000000003</v>
      </c>
      <c r="P44" s="34">
        <v>22</v>
      </c>
      <c r="Q44" s="28">
        <v>9.9099000000000004</v>
      </c>
      <c r="R44" s="33">
        <v>30</v>
      </c>
      <c r="S44" s="28">
        <v>13.513500000000001</v>
      </c>
      <c r="T44" s="33">
        <v>5</v>
      </c>
      <c r="U44" s="29">
        <v>2.2523</v>
      </c>
      <c r="V44" s="33">
        <v>3</v>
      </c>
      <c r="W44" s="29">
        <v>1.3513999999999999</v>
      </c>
      <c r="X44" s="30">
        <v>1815</v>
      </c>
      <c r="Y44" s="31">
        <v>100</v>
      </c>
    </row>
    <row r="45" spans="1:25" s="21" customFormat="1" ht="15" customHeight="1" x14ac:dyDescent="0.2">
      <c r="A45" s="20" t="s">
        <v>17</v>
      </c>
      <c r="B45" s="70" t="s">
        <v>57</v>
      </c>
      <c r="C45" s="59">
        <f t="shared" si="0"/>
        <v>242</v>
      </c>
      <c r="D45" s="72">
        <v>0</v>
      </c>
      <c r="E45" s="61">
        <v>0</v>
      </c>
      <c r="F45" s="62">
        <v>5</v>
      </c>
      <c r="G45" s="61">
        <v>2.0661</v>
      </c>
      <c r="H45" s="63">
        <v>33</v>
      </c>
      <c r="I45" s="61">
        <v>13.6364</v>
      </c>
      <c r="J45" s="62">
        <v>2</v>
      </c>
      <c r="K45" s="61">
        <v>0.82640000000000002</v>
      </c>
      <c r="L45" s="63">
        <v>188</v>
      </c>
      <c r="M45" s="61">
        <v>77.686000000000007</v>
      </c>
      <c r="N45" s="62">
        <v>1</v>
      </c>
      <c r="O45" s="61">
        <v>0.41320000000000001</v>
      </c>
      <c r="P45" s="64">
        <v>13</v>
      </c>
      <c r="Q45" s="65">
        <v>5.3719000000000001</v>
      </c>
      <c r="R45" s="60">
        <v>17</v>
      </c>
      <c r="S45" s="65">
        <v>7.0247999999999999</v>
      </c>
      <c r="T45" s="72">
        <v>3</v>
      </c>
      <c r="U45" s="67">
        <v>1.2397</v>
      </c>
      <c r="V45" s="72">
        <v>8</v>
      </c>
      <c r="W45" s="67">
        <v>3.3058000000000001</v>
      </c>
      <c r="X45" s="68">
        <v>1283</v>
      </c>
      <c r="Y45" s="69">
        <v>100</v>
      </c>
    </row>
    <row r="46" spans="1:25" s="21" customFormat="1" ht="15" customHeight="1" x14ac:dyDescent="0.2">
      <c r="A46" s="20" t="s">
        <v>17</v>
      </c>
      <c r="B46" s="22" t="s">
        <v>58</v>
      </c>
      <c r="C46" s="23">
        <f t="shared" si="0"/>
        <v>364</v>
      </c>
      <c r="D46" s="24">
        <v>0</v>
      </c>
      <c r="E46" s="25">
        <v>0</v>
      </c>
      <c r="F46" s="26">
        <v>2</v>
      </c>
      <c r="G46" s="25">
        <v>0.54949999999999999</v>
      </c>
      <c r="H46" s="26">
        <v>40</v>
      </c>
      <c r="I46" s="25">
        <v>10.989000000000001</v>
      </c>
      <c r="J46" s="26">
        <v>51</v>
      </c>
      <c r="K46" s="25">
        <v>14.010999999999999</v>
      </c>
      <c r="L46" s="32">
        <v>264</v>
      </c>
      <c r="M46" s="25">
        <v>72.527500000000003</v>
      </c>
      <c r="N46" s="32">
        <v>0</v>
      </c>
      <c r="O46" s="25">
        <v>0</v>
      </c>
      <c r="P46" s="34">
        <v>7</v>
      </c>
      <c r="Q46" s="28">
        <v>1.9231</v>
      </c>
      <c r="R46" s="24">
        <v>66</v>
      </c>
      <c r="S46" s="28">
        <v>18.131900000000002</v>
      </c>
      <c r="T46" s="24">
        <v>1</v>
      </c>
      <c r="U46" s="29">
        <v>0.2747</v>
      </c>
      <c r="V46" s="24">
        <v>5</v>
      </c>
      <c r="W46" s="29">
        <v>1.3735999999999999</v>
      </c>
      <c r="X46" s="30">
        <v>3027</v>
      </c>
      <c r="Y46" s="31">
        <v>100</v>
      </c>
    </row>
    <row r="47" spans="1:25" s="21" customFormat="1" ht="15" customHeight="1" x14ac:dyDescent="0.2">
      <c r="A47" s="20" t="s">
        <v>17</v>
      </c>
      <c r="B47" s="70" t="s">
        <v>59</v>
      </c>
      <c r="C47" s="73">
        <f t="shared" si="0"/>
        <v>26</v>
      </c>
      <c r="D47" s="60">
        <v>0</v>
      </c>
      <c r="E47" s="61">
        <v>0</v>
      </c>
      <c r="F47" s="63">
        <v>0</v>
      </c>
      <c r="G47" s="61">
        <v>0</v>
      </c>
      <c r="H47" s="63">
        <v>5</v>
      </c>
      <c r="I47" s="61">
        <v>19.230799999999999</v>
      </c>
      <c r="J47" s="63">
        <v>1</v>
      </c>
      <c r="K47" s="61">
        <v>3.8462000000000001</v>
      </c>
      <c r="L47" s="63">
        <v>19</v>
      </c>
      <c r="M47" s="61">
        <v>73.076899999999995</v>
      </c>
      <c r="N47" s="62">
        <v>0</v>
      </c>
      <c r="O47" s="61">
        <v>0</v>
      </c>
      <c r="P47" s="64">
        <v>1</v>
      </c>
      <c r="Q47" s="65">
        <v>3.8462000000000001</v>
      </c>
      <c r="R47" s="72">
        <v>7</v>
      </c>
      <c r="S47" s="65">
        <v>26.923100000000002</v>
      </c>
      <c r="T47" s="60">
        <v>3</v>
      </c>
      <c r="U47" s="67">
        <v>11.538500000000001</v>
      </c>
      <c r="V47" s="60">
        <v>2</v>
      </c>
      <c r="W47" s="67">
        <v>7.6923000000000004</v>
      </c>
      <c r="X47" s="68">
        <v>308</v>
      </c>
      <c r="Y47" s="69">
        <v>100</v>
      </c>
    </row>
    <row r="48" spans="1:25" s="21" customFormat="1" ht="15" customHeight="1" x14ac:dyDescent="0.2">
      <c r="A48" s="20" t="s">
        <v>17</v>
      </c>
      <c r="B48" s="22" t="s">
        <v>60</v>
      </c>
      <c r="C48" s="23">
        <f t="shared" si="0"/>
        <v>137</v>
      </c>
      <c r="D48" s="33">
        <v>0</v>
      </c>
      <c r="E48" s="25">
        <v>0</v>
      </c>
      <c r="F48" s="26">
        <v>0</v>
      </c>
      <c r="G48" s="25">
        <v>0</v>
      </c>
      <c r="H48" s="32">
        <v>7</v>
      </c>
      <c r="I48" s="25">
        <v>5.1094999999999997</v>
      </c>
      <c r="J48" s="26">
        <v>71</v>
      </c>
      <c r="K48" s="25">
        <v>51.824800000000003</v>
      </c>
      <c r="L48" s="26">
        <v>56</v>
      </c>
      <c r="M48" s="25">
        <v>40.875900000000001</v>
      </c>
      <c r="N48" s="32">
        <v>0</v>
      </c>
      <c r="O48" s="25">
        <v>0</v>
      </c>
      <c r="P48" s="34">
        <v>3</v>
      </c>
      <c r="Q48" s="28">
        <v>2.1898</v>
      </c>
      <c r="R48" s="33">
        <v>21</v>
      </c>
      <c r="S48" s="28">
        <v>15.3285</v>
      </c>
      <c r="T48" s="33">
        <v>1</v>
      </c>
      <c r="U48" s="29">
        <v>0.72989999999999999</v>
      </c>
      <c r="V48" s="33">
        <v>3</v>
      </c>
      <c r="W48" s="29">
        <v>2.1898</v>
      </c>
      <c r="X48" s="30">
        <v>1236</v>
      </c>
      <c r="Y48" s="31">
        <v>95.631</v>
      </c>
    </row>
    <row r="49" spans="1:25" s="21" customFormat="1" ht="15" customHeight="1" x14ac:dyDescent="0.2">
      <c r="A49" s="20" t="s">
        <v>17</v>
      </c>
      <c r="B49" s="70" t="s">
        <v>61</v>
      </c>
      <c r="C49" s="73">
        <f t="shared" si="0"/>
        <v>49</v>
      </c>
      <c r="D49" s="60">
        <v>14</v>
      </c>
      <c r="E49" s="61">
        <v>28.571400000000001</v>
      </c>
      <c r="F49" s="62">
        <v>0</v>
      </c>
      <c r="G49" s="61">
        <v>0</v>
      </c>
      <c r="H49" s="62">
        <v>2</v>
      </c>
      <c r="I49" s="61">
        <v>4.0815999999999999</v>
      </c>
      <c r="J49" s="62">
        <v>5</v>
      </c>
      <c r="K49" s="61">
        <v>10.2041</v>
      </c>
      <c r="L49" s="63">
        <v>26</v>
      </c>
      <c r="M49" s="61">
        <v>53.061199999999999</v>
      </c>
      <c r="N49" s="63">
        <v>1</v>
      </c>
      <c r="O49" s="61">
        <v>2.0407999999999999</v>
      </c>
      <c r="P49" s="64">
        <v>1</v>
      </c>
      <c r="Q49" s="65">
        <v>2.0407999999999999</v>
      </c>
      <c r="R49" s="72">
        <v>4</v>
      </c>
      <c r="S49" s="65">
        <v>8.1632999999999996</v>
      </c>
      <c r="T49" s="72">
        <v>0</v>
      </c>
      <c r="U49" s="67">
        <v>0</v>
      </c>
      <c r="V49" s="72">
        <v>1</v>
      </c>
      <c r="W49" s="67">
        <v>2.0407999999999999</v>
      </c>
      <c r="X49" s="68">
        <v>688</v>
      </c>
      <c r="Y49" s="69">
        <v>100</v>
      </c>
    </row>
    <row r="50" spans="1:25" s="21" customFormat="1" ht="15" customHeight="1" x14ac:dyDescent="0.2">
      <c r="A50" s="20" t="s">
        <v>17</v>
      </c>
      <c r="B50" s="22" t="s">
        <v>62</v>
      </c>
      <c r="C50" s="23">
        <f t="shared" si="0"/>
        <v>268</v>
      </c>
      <c r="D50" s="24">
        <v>1</v>
      </c>
      <c r="E50" s="25">
        <v>0.37309999999999999</v>
      </c>
      <c r="F50" s="26">
        <v>0</v>
      </c>
      <c r="G50" s="25">
        <v>0</v>
      </c>
      <c r="H50" s="32">
        <v>6</v>
      </c>
      <c r="I50" s="25">
        <v>2.2387999999999999</v>
      </c>
      <c r="J50" s="26">
        <v>40</v>
      </c>
      <c r="K50" s="25">
        <v>14.9254</v>
      </c>
      <c r="L50" s="26">
        <v>220</v>
      </c>
      <c r="M50" s="25">
        <v>82.089600000000004</v>
      </c>
      <c r="N50" s="32">
        <v>0</v>
      </c>
      <c r="O50" s="25">
        <v>0</v>
      </c>
      <c r="P50" s="34">
        <v>1</v>
      </c>
      <c r="Q50" s="28">
        <v>0.37309999999999999</v>
      </c>
      <c r="R50" s="24">
        <v>33</v>
      </c>
      <c r="S50" s="28">
        <v>12.3134</v>
      </c>
      <c r="T50" s="24">
        <v>6</v>
      </c>
      <c r="U50" s="29">
        <v>2.2387999999999999</v>
      </c>
      <c r="V50" s="24">
        <v>5</v>
      </c>
      <c r="W50" s="29">
        <v>1.8656999999999999</v>
      </c>
      <c r="X50" s="30">
        <v>1818</v>
      </c>
      <c r="Y50" s="31">
        <v>97.36</v>
      </c>
    </row>
    <row r="51" spans="1:25" s="21" customFormat="1" ht="15" customHeight="1" x14ac:dyDescent="0.2">
      <c r="A51" s="20" t="s">
        <v>17</v>
      </c>
      <c r="B51" s="70" t="s">
        <v>63</v>
      </c>
      <c r="C51" s="59">
        <f t="shared" si="0"/>
        <v>451</v>
      </c>
      <c r="D51" s="60">
        <v>0</v>
      </c>
      <c r="E51" s="61">
        <v>0</v>
      </c>
      <c r="F51" s="63">
        <v>1</v>
      </c>
      <c r="G51" s="61">
        <v>0.22170000000000001</v>
      </c>
      <c r="H51" s="62">
        <v>271</v>
      </c>
      <c r="I51" s="61">
        <v>60.088700000000003</v>
      </c>
      <c r="J51" s="62">
        <v>54</v>
      </c>
      <c r="K51" s="61">
        <v>11.9734</v>
      </c>
      <c r="L51" s="62">
        <v>119</v>
      </c>
      <c r="M51" s="61">
        <v>26.3858</v>
      </c>
      <c r="N51" s="63">
        <v>2</v>
      </c>
      <c r="O51" s="61">
        <v>0.44350000000000001</v>
      </c>
      <c r="P51" s="64">
        <v>4</v>
      </c>
      <c r="Q51" s="65">
        <v>0.88690000000000002</v>
      </c>
      <c r="R51" s="60">
        <v>69</v>
      </c>
      <c r="S51" s="65">
        <v>15.299300000000001</v>
      </c>
      <c r="T51" s="60">
        <v>26</v>
      </c>
      <c r="U51" s="67">
        <v>5.7649999999999997</v>
      </c>
      <c r="V51" s="60">
        <v>76</v>
      </c>
      <c r="W51" s="67">
        <v>16.851400000000002</v>
      </c>
      <c r="X51" s="68">
        <v>8616</v>
      </c>
      <c r="Y51" s="69">
        <v>100</v>
      </c>
    </row>
    <row r="52" spans="1:25" s="21" customFormat="1" ht="15" customHeight="1" x14ac:dyDescent="0.2">
      <c r="A52" s="20" t="s">
        <v>17</v>
      </c>
      <c r="B52" s="22" t="s">
        <v>64</v>
      </c>
      <c r="C52" s="23">
        <f t="shared" si="0"/>
        <v>362</v>
      </c>
      <c r="D52" s="33">
        <v>9</v>
      </c>
      <c r="E52" s="25">
        <v>2.4862000000000002</v>
      </c>
      <c r="F52" s="26">
        <v>5</v>
      </c>
      <c r="G52" s="25">
        <v>1.3812</v>
      </c>
      <c r="H52" s="32">
        <v>62</v>
      </c>
      <c r="I52" s="25">
        <v>17.127099999999999</v>
      </c>
      <c r="J52" s="32">
        <v>16</v>
      </c>
      <c r="K52" s="25">
        <v>4.4199000000000002</v>
      </c>
      <c r="L52" s="26">
        <v>257</v>
      </c>
      <c r="M52" s="25">
        <v>70.994500000000002</v>
      </c>
      <c r="N52" s="32">
        <v>7</v>
      </c>
      <c r="O52" s="25">
        <v>1.9337</v>
      </c>
      <c r="P52" s="27">
        <v>6</v>
      </c>
      <c r="Q52" s="28">
        <v>1.6575</v>
      </c>
      <c r="R52" s="24">
        <v>51</v>
      </c>
      <c r="S52" s="28">
        <v>14.0884</v>
      </c>
      <c r="T52" s="24">
        <v>7</v>
      </c>
      <c r="U52" s="29">
        <v>1.9337</v>
      </c>
      <c r="V52" s="24">
        <v>6</v>
      </c>
      <c r="W52" s="29">
        <v>1.6575</v>
      </c>
      <c r="X52" s="30">
        <v>1009</v>
      </c>
      <c r="Y52" s="31">
        <v>94.846000000000004</v>
      </c>
    </row>
    <row r="53" spans="1:25" s="21" customFormat="1" ht="15" customHeight="1" x14ac:dyDescent="0.2">
      <c r="A53" s="20" t="s">
        <v>17</v>
      </c>
      <c r="B53" s="70" t="s">
        <v>65</v>
      </c>
      <c r="C53" s="73">
        <f t="shared" si="0"/>
        <v>223</v>
      </c>
      <c r="D53" s="72">
        <v>2</v>
      </c>
      <c r="E53" s="61">
        <v>0.89690000000000003</v>
      </c>
      <c r="F53" s="62">
        <v>1</v>
      </c>
      <c r="G53" s="61">
        <v>0.44840000000000002</v>
      </c>
      <c r="H53" s="63">
        <v>0</v>
      </c>
      <c r="I53" s="61">
        <v>0</v>
      </c>
      <c r="J53" s="62">
        <v>7</v>
      </c>
      <c r="K53" s="61">
        <v>3.1389999999999998</v>
      </c>
      <c r="L53" s="63">
        <v>211</v>
      </c>
      <c r="M53" s="61">
        <v>94.618799999999993</v>
      </c>
      <c r="N53" s="63">
        <v>0</v>
      </c>
      <c r="O53" s="61">
        <v>0</v>
      </c>
      <c r="P53" s="64">
        <v>2</v>
      </c>
      <c r="Q53" s="65">
        <v>0.89690000000000003</v>
      </c>
      <c r="R53" s="72">
        <v>48</v>
      </c>
      <c r="S53" s="65">
        <v>21.524699999999999</v>
      </c>
      <c r="T53" s="60">
        <v>10</v>
      </c>
      <c r="U53" s="67">
        <v>4.4843000000000002</v>
      </c>
      <c r="V53" s="60">
        <v>0</v>
      </c>
      <c r="W53" s="67">
        <v>0</v>
      </c>
      <c r="X53" s="68">
        <v>306</v>
      </c>
      <c r="Y53" s="69">
        <v>100</v>
      </c>
    </row>
    <row r="54" spans="1:25" s="21" customFormat="1" ht="15" customHeight="1" x14ac:dyDescent="0.2">
      <c r="A54" s="20" t="s">
        <v>17</v>
      </c>
      <c r="B54" s="22" t="s">
        <v>66</v>
      </c>
      <c r="C54" s="23">
        <f t="shared" si="0"/>
        <v>177</v>
      </c>
      <c r="D54" s="33">
        <v>1</v>
      </c>
      <c r="E54" s="25">
        <v>0.56499999999999995</v>
      </c>
      <c r="F54" s="26">
        <v>2</v>
      </c>
      <c r="G54" s="36">
        <v>1.1298999999999999</v>
      </c>
      <c r="H54" s="32">
        <v>8</v>
      </c>
      <c r="I54" s="36">
        <v>4.5198</v>
      </c>
      <c r="J54" s="26">
        <v>86</v>
      </c>
      <c r="K54" s="25">
        <v>48.587600000000002</v>
      </c>
      <c r="L54" s="26">
        <v>75</v>
      </c>
      <c r="M54" s="25">
        <v>42.372900000000001</v>
      </c>
      <c r="N54" s="26">
        <v>0</v>
      </c>
      <c r="O54" s="25">
        <v>0</v>
      </c>
      <c r="P54" s="34">
        <v>5</v>
      </c>
      <c r="Q54" s="28">
        <v>2.8249</v>
      </c>
      <c r="R54" s="24">
        <v>43</v>
      </c>
      <c r="S54" s="28">
        <v>24.293800000000001</v>
      </c>
      <c r="T54" s="33">
        <v>4</v>
      </c>
      <c r="U54" s="29">
        <v>2.2599</v>
      </c>
      <c r="V54" s="33">
        <v>4</v>
      </c>
      <c r="W54" s="29">
        <v>2.2599</v>
      </c>
      <c r="X54" s="30">
        <v>1971</v>
      </c>
      <c r="Y54" s="31">
        <v>100</v>
      </c>
    </row>
    <row r="55" spans="1:25" s="21" customFormat="1" ht="15" customHeight="1" x14ac:dyDescent="0.2">
      <c r="A55" s="20" t="s">
        <v>17</v>
      </c>
      <c r="B55" s="70" t="s">
        <v>67</v>
      </c>
      <c r="C55" s="59">
        <f t="shared" si="0"/>
        <v>198</v>
      </c>
      <c r="D55" s="60">
        <v>2</v>
      </c>
      <c r="E55" s="61">
        <v>1.0101</v>
      </c>
      <c r="F55" s="62">
        <v>3</v>
      </c>
      <c r="G55" s="61">
        <v>1.5152000000000001</v>
      </c>
      <c r="H55" s="63">
        <v>53</v>
      </c>
      <c r="I55" s="61">
        <v>26.767700000000001</v>
      </c>
      <c r="J55" s="63">
        <v>15</v>
      </c>
      <c r="K55" s="61">
        <v>7.5758000000000001</v>
      </c>
      <c r="L55" s="62">
        <v>110</v>
      </c>
      <c r="M55" s="61">
        <v>55.555599999999998</v>
      </c>
      <c r="N55" s="62">
        <v>2</v>
      </c>
      <c r="O55" s="61">
        <v>1.0101</v>
      </c>
      <c r="P55" s="71">
        <v>13</v>
      </c>
      <c r="Q55" s="65">
        <v>6.5656999999999996</v>
      </c>
      <c r="R55" s="60">
        <v>49</v>
      </c>
      <c r="S55" s="65">
        <v>24.747499999999999</v>
      </c>
      <c r="T55" s="72">
        <v>16</v>
      </c>
      <c r="U55" s="67">
        <v>8.0808</v>
      </c>
      <c r="V55" s="72">
        <v>20</v>
      </c>
      <c r="W55" s="67">
        <v>10.101000000000001</v>
      </c>
      <c r="X55" s="68">
        <v>2305</v>
      </c>
      <c r="Y55" s="69">
        <v>100</v>
      </c>
    </row>
    <row r="56" spans="1:25" s="21" customFormat="1" ht="15" customHeight="1" x14ac:dyDescent="0.2">
      <c r="A56" s="20" t="s">
        <v>17</v>
      </c>
      <c r="B56" s="22" t="s">
        <v>68</v>
      </c>
      <c r="C56" s="23">
        <f t="shared" si="0"/>
        <v>211</v>
      </c>
      <c r="D56" s="24">
        <v>1</v>
      </c>
      <c r="E56" s="25">
        <v>0.47389999999999999</v>
      </c>
      <c r="F56" s="26">
        <v>0</v>
      </c>
      <c r="G56" s="25">
        <v>0</v>
      </c>
      <c r="H56" s="26">
        <v>5</v>
      </c>
      <c r="I56" s="25">
        <v>2.3696999999999999</v>
      </c>
      <c r="J56" s="32">
        <v>26</v>
      </c>
      <c r="K56" s="25">
        <v>12.3223</v>
      </c>
      <c r="L56" s="26">
        <v>176</v>
      </c>
      <c r="M56" s="25">
        <v>83.412300000000002</v>
      </c>
      <c r="N56" s="32">
        <v>0</v>
      </c>
      <c r="O56" s="25">
        <v>0</v>
      </c>
      <c r="P56" s="27">
        <v>3</v>
      </c>
      <c r="Q56" s="28">
        <v>1.4218</v>
      </c>
      <c r="R56" s="33">
        <v>13</v>
      </c>
      <c r="S56" s="28">
        <v>6.1611000000000002</v>
      </c>
      <c r="T56" s="33">
        <v>0</v>
      </c>
      <c r="U56" s="29">
        <v>0</v>
      </c>
      <c r="V56" s="33">
        <v>0</v>
      </c>
      <c r="W56" s="29">
        <v>0</v>
      </c>
      <c r="X56" s="30">
        <v>720</v>
      </c>
      <c r="Y56" s="31">
        <v>100</v>
      </c>
    </row>
    <row r="57" spans="1:25" s="21" customFormat="1" ht="15" customHeight="1" x14ac:dyDescent="0.2">
      <c r="A57" s="20" t="s">
        <v>17</v>
      </c>
      <c r="B57" s="70" t="s">
        <v>69</v>
      </c>
      <c r="C57" s="59">
        <f t="shared" si="0"/>
        <v>579</v>
      </c>
      <c r="D57" s="60">
        <v>15</v>
      </c>
      <c r="E57" s="61">
        <v>2.5907</v>
      </c>
      <c r="F57" s="63">
        <v>3</v>
      </c>
      <c r="G57" s="61">
        <v>0.5181</v>
      </c>
      <c r="H57" s="62">
        <v>83</v>
      </c>
      <c r="I57" s="61">
        <v>14.335100000000001</v>
      </c>
      <c r="J57" s="62">
        <v>91</v>
      </c>
      <c r="K57" s="61">
        <v>15.716799999999999</v>
      </c>
      <c r="L57" s="62">
        <v>360</v>
      </c>
      <c r="M57" s="61">
        <v>62.176200000000001</v>
      </c>
      <c r="N57" s="62">
        <v>0</v>
      </c>
      <c r="O57" s="61">
        <v>0</v>
      </c>
      <c r="P57" s="71">
        <v>27</v>
      </c>
      <c r="Q57" s="65">
        <v>4.6631999999999998</v>
      </c>
      <c r="R57" s="72">
        <v>161</v>
      </c>
      <c r="S57" s="65">
        <v>27.8066</v>
      </c>
      <c r="T57" s="72">
        <v>6</v>
      </c>
      <c r="U57" s="67">
        <v>1.0363</v>
      </c>
      <c r="V57" s="72">
        <v>44</v>
      </c>
      <c r="W57" s="67">
        <v>7.5993000000000004</v>
      </c>
      <c r="X57" s="68">
        <v>2232</v>
      </c>
      <c r="Y57" s="69">
        <v>100</v>
      </c>
    </row>
    <row r="58" spans="1:25" s="21" customFormat="1" ht="15" customHeight="1" thickBot="1" x14ac:dyDescent="0.25">
      <c r="A58" s="20" t="s">
        <v>17</v>
      </c>
      <c r="B58" s="37" t="s">
        <v>70</v>
      </c>
      <c r="C58" s="74">
        <f t="shared" si="0"/>
        <v>38</v>
      </c>
      <c r="D58" s="56">
        <v>0</v>
      </c>
      <c r="E58" s="39">
        <v>0</v>
      </c>
      <c r="F58" s="40">
        <v>0</v>
      </c>
      <c r="G58" s="39">
        <v>0</v>
      </c>
      <c r="H58" s="41">
        <v>4</v>
      </c>
      <c r="I58" s="39">
        <v>10.526300000000001</v>
      </c>
      <c r="J58" s="40">
        <v>0</v>
      </c>
      <c r="K58" s="39">
        <v>0</v>
      </c>
      <c r="L58" s="40">
        <v>34</v>
      </c>
      <c r="M58" s="39">
        <v>89.473699999999994</v>
      </c>
      <c r="N58" s="40">
        <v>0</v>
      </c>
      <c r="O58" s="39">
        <v>0</v>
      </c>
      <c r="P58" s="42">
        <v>0</v>
      </c>
      <c r="Q58" s="43">
        <v>0</v>
      </c>
      <c r="R58" s="38">
        <v>3</v>
      </c>
      <c r="S58" s="43">
        <v>7.8947000000000003</v>
      </c>
      <c r="T58" s="38">
        <v>0</v>
      </c>
      <c r="U58" s="44">
        <v>0</v>
      </c>
      <c r="V58" s="38">
        <v>0</v>
      </c>
      <c r="W58" s="44">
        <v>0</v>
      </c>
      <c r="X58" s="45">
        <v>365</v>
      </c>
      <c r="Y58" s="46">
        <v>100</v>
      </c>
    </row>
    <row r="59" spans="1:25" s="49" customFormat="1" ht="15" customHeight="1" x14ac:dyDescent="0.2">
      <c r="A59" s="51"/>
      <c r="B59" s="52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53"/>
      <c r="W59" s="54"/>
      <c r="X59" s="48"/>
      <c r="Y59" s="48"/>
    </row>
    <row r="60" spans="1:25" s="21" customFormat="1" ht="15" customHeight="1" x14ac:dyDescent="0.2">
      <c r="A60" s="20"/>
      <c r="B60" s="76" t="s">
        <v>75</v>
      </c>
      <c r="C60" s="75"/>
      <c r="D60" s="75"/>
      <c r="E60" s="75"/>
      <c r="F60" s="75"/>
      <c r="G60" s="7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5"/>
      <c r="W60" s="75"/>
      <c r="X60" s="55"/>
      <c r="Y60" s="55"/>
    </row>
    <row r="61" spans="1:25" s="21" customFormat="1" ht="15" customHeight="1" x14ac:dyDescent="0.2">
      <c r="A61" s="20"/>
      <c r="B61" s="76" t="str">
        <f>CONCATENATE("NOTE: Table reads (for US Totals):  Of all ", C65," public school students with and without disabilities who ", LOWER(A7), ", ",D65," (",TEXT(U7,"0.0"),"%) were served solely under Section 504 and ", F65," (",TEXT(S7,"0.0"),"%) were served under IDEA.")</f>
        <v>NOTE: Table reads (for US Totals):  Of all 15,770 public school students with and without disabilities who reported to have been harassed or bullied on the basis of sex, 294 (1.9%) were served solely under Section 504 and 3,080 (19.5%) were served under IDEA.</v>
      </c>
      <c r="C61" s="75"/>
      <c r="D61" s="75"/>
      <c r="E61" s="75"/>
      <c r="F61" s="75"/>
      <c r="G61" s="7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5"/>
      <c r="W61" s="78"/>
      <c r="X61" s="55"/>
      <c r="Y61" s="55"/>
    </row>
    <row r="62" spans="1:25" s="21" customFormat="1" ht="15" customHeight="1" x14ac:dyDescent="0.2">
      <c r="A62" s="20"/>
      <c r="B62" s="76" t="str">
        <f>CONCATENATE("            Table reads (for US Race/Ethnicity):  Of all ",TEXT(A3,"#,##0")," public school students with and without disabilities served under IDEA who ",LOWER(A7), ", ",TEXT(D7,"#,##0")," (",TEXT(E7,"0.0"),"%) were American Indian or Alaska Native.")</f>
        <v xml:space="preserve">            Table reads (for US Race/Ethnicity):  Of all 15,770 public school students with and without disabilities served under IDEA who reported to have been harassed or bullied on the basis of sex, 286 (1.8%) were American Indian or Alaska Native.</v>
      </c>
      <c r="C62" s="75"/>
      <c r="D62" s="75"/>
      <c r="E62" s="75"/>
      <c r="F62" s="75"/>
      <c r="G62" s="7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5"/>
      <c r="W62" s="75"/>
      <c r="X62" s="55"/>
      <c r="Y62" s="55"/>
    </row>
    <row r="63" spans="1:25" s="21" customFormat="1" ht="15" customHeight="1" x14ac:dyDescent="0.2">
      <c r="A63" s="20"/>
      <c r="B63" s="87" t="s">
        <v>71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55"/>
      <c r="Y63" s="55"/>
    </row>
    <row r="64" spans="1:25" s="49" customFormat="1" ht="14.1" customHeight="1" x14ac:dyDescent="0.2">
      <c r="B64" s="87" t="s">
        <v>72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48"/>
      <c r="Y64" s="47"/>
    </row>
    <row r="65" spans="1:25" s="49" customFormat="1" ht="15" customHeight="1" x14ac:dyDescent="0.2">
      <c r="A65" s="51"/>
      <c r="B65" s="1"/>
      <c r="C65" s="79" t="str">
        <f>IF(ISTEXT(C7),LEFT(C7,3),TEXT(C7,"#,##0"))</f>
        <v>15,770</v>
      </c>
      <c r="D65" s="79" t="str">
        <f>IF(ISTEXT(T7),LEFT(T7,3),TEXT(T7,"#,##0"))</f>
        <v>294</v>
      </c>
      <c r="E65" s="1"/>
      <c r="F65" s="79" t="str">
        <f>IF(ISTEXT(R7),LEFT(R7,3),TEXT(R7,"#,##0"))</f>
        <v>3,080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"/>
      <c r="W65" s="6"/>
      <c r="X65" s="48"/>
      <c r="Y65" s="48"/>
    </row>
  </sheetData>
  <sortState ref="A8:Y58">
    <sortCondition ref="B8:B58"/>
  </sortState>
  <mergeCells count="17">
    <mergeCell ref="B64:W64"/>
    <mergeCell ref="B4:B5"/>
    <mergeCell ref="C4:C5"/>
    <mergeCell ref="D4:Q4"/>
    <mergeCell ref="R4:S5"/>
    <mergeCell ref="T4:U5"/>
    <mergeCell ref="V4:W5"/>
    <mergeCell ref="H5:I5"/>
    <mergeCell ref="J5:K5"/>
    <mergeCell ref="L5:M5"/>
    <mergeCell ref="N5:O5"/>
    <mergeCell ref="P5:Q5"/>
    <mergeCell ref="X4:X5"/>
    <mergeCell ref="Y4:Y5"/>
    <mergeCell ref="D5:E5"/>
    <mergeCell ref="F5:G5"/>
    <mergeCell ref="B63:W63"/>
  </mergeCells>
  <phoneticPr fontId="16" type="noConversion"/>
  <printOptions horizontalCentered="1"/>
  <pageMargins left="0.5" right="0.5" top="1" bottom="1" header="0.5" footer="0.5"/>
  <pageSetup paperSize="3" scale="58" orientation="landscape" horizontalDpi="4294967292" verticalDpi="4294967292" r:id="rId1"/>
  <extLst>
    <ext xmlns:mx="http://schemas.microsoft.com/office/mac/excel/2008/main" uri="{64002731-A6B0-56B0-2670-7721B7C09600}">
      <mx:PLV Mode="0" OnePage="0" WScale="4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6"/>
  <sheetViews>
    <sheetView showGridLines="0" zoomScale="80" zoomScaleNormal="80" workbookViewId="0"/>
  </sheetViews>
  <sheetFormatPr defaultColWidth="12.1640625" defaultRowHeight="15" customHeight="1" x14ac:dyDescent="0.2"/>
  <cols>
    <col min="1" max="1" width="2.83203125" style="9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8"/>
      <c r="B2" s="57" t="str">
        <f>CONCATENATE("Number and percentage of public school female students ", LOWER(A7), ", by race/ethnicity, disability status, and English proficiency, by state: School Year 2015-16")</f>
        <v>Number and percentage of public school female students reported to have been harassed or bullied on the basis of sex, by race/ethnicity, disability status, and English proficiency, by state: School Year 2015-16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5" s="1" customFormat="1" ht="15" customHeight="1" thickBot="1" x14ac:dyDescent="0.3">
      <c r="A3" s="77">
        <f>C7</f>
        <v>27935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1" customFormat="1" ht="24.95" customHeight="1" x14ac:dyDescent="0.2">
      <c r="A4" s="10"/>
      <c r="B4" s="88" t="s">
        <v>0</v>
      </c>
      <c r="C4" s="90" t="s">
        <v>11</v>
      </c>
      <c r="D4" s="92" t="s">
        <v>73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95" t="s">
        <v>12</v>
      </c>
      <c r="S4" s="96"/>
      <c r="T4" s="95" t="s">
        <v>13</v>
      </c>
      <c r="U4" s="96"/>
      <c r="V4" s="95" t="s">
        <v>14</v>
      </c>
      <c r="W4" s="96"/>
      <c r="X4" s="80" t="s">
        <v>18</v>
      </c>
      <c r="Y4" s="82" t="s">
        <v>15</v>
      </c>
    </row>
    <row r="5" spans="1:25" s="11" customFormat="1" ht="24.95" customHeight="1" x14ac:dyDescent="0.2">
      <c r="A5" s="10"/>
      <c r="B5" s="89"/>
      <c r="C5" s="91"/>
      <c r="D5" s="84" t="s">
        <v>1</v>
      </c>
      <c r="E5" s="85"/>
      <c r="F5" s="86" t="s">
        <v>2</v>
      </c>
      <c r="G5" s="85"/>
      <c r="H5" s="99" t="s">
        <v>3</v>
      </c>
      <c r="I5" s="85"/>
      <c r="J5" s="99" t="s">
        <v>4</v>
      </c>
      <c r="K5" s="85"/>
      <c r="L5" s="99" t="s">
        <v>5</v>
      </c>
      <c r="M5" s="85"/>
      <c r="N5" s="99" t="s">
        <v>6</v>
      </c>
      <c r="O5" s="85"/>
      <c r="P5" s="99" t="s">
        <v>7</v>
      </c>
      <c r="Q5" s="100"/>
      <c r="R5" s="97"/>
      <c r="S5" s="98"/>
      <c r="T5" s="97"/>
      <c r="U5" s="98"/>
      <c r="V5" s="97"/>
      <c r="W5" s="98"/>
      <c r="X5" s="81"/>
      <c r="Y5" s="83"/>
    </row>
    <row r="6" spans="1:25" s="11" customFormat="1" ht="15" customHeight="1" thickBot="1" x14ac:dyDescent="0.25">
      <c r="A6" s="10"/>
      <c r="B6" s="12"/>
      <c r="C6" s="50"/>
      <c r="D6" s="13" t="s">
        <v>8</v>
      </c>
      <c r="E6" s="14" t="s">
        <v>16</v>
      </c>
      <c r="F6" s="15" t="s">
        <v>8</v>
      </c>
      <c r="G6" s="14" t="s">
        <v>16</v>
      </c>
      <c r="H6" s="15" t="s">
        <v>8</v>
      </c>
      <c r="I6" s="14" t="s">
        <v>16</v>
      </c>
      <c r="J6" s="15" t="s">
        <v>8</v>
      </c>
      <c r="K6" s="14" t="s">
        <v>16</v>
      </c>
      <c r="L6" s="15" t="s">
        <v>8</v>
      </c>
      <c r="M6" s="14" t="s">
        <v>16</v>
      </c>
      <c r="N6" s="15" t="s">
        <v>8</v>
      </c>
      <c r="O6" s="14" t="s">
        <v>16</v>
      </c>
      <c r="P6" s="15" t="s">
        <v>8</v>
      </c>
      <c r="Q6" s="16" t="s">
        <v>16</v>
      </c>
      <c r="R6" s="13" t="s">
        <v>8</v>
      </c>
      <c r="S6" s="17" t="s">
        <v>74</v>
      </c>
      <c r="T6" s="13" t="s">
        <v>8</v>
      </c>
      <c r="U6" s="17" t="s">
        <v>74</v>
      </c>
      <c r="V6" s="15" t="s">
        <v>8</v>
      </c>
      <c r="W6" s="17" t="s">
        <v>9</v>
      </c>
      <c r="X6" s="18"/>
      <c r="Y6" s="19"/>
    </row>
    <row r="7" spans="1:25" s="21" customFormat="1" ht="15" customHeight="1" x14ac:dyDescent="0.2">
      <c r="A7" s="20" t="str">
        <f>Total!A7</f>
        <v>reported to have been harassed or bullied on the basis of sex</v>
      </c>
      <c r="B7" s="58" t="s">
        <v>10</v>
      </c>
      <c r="C7" s="59">
        <f>D7+F7+H7+J7+L7+N7+P7</f>
        <v>27935</v>
      </c>
      <c r="D7" s="60">
        <v>391</v>
      </c>
      <c r="E7" s="61">
        <v>1.3996999999999999</v>
      </c>
      <c r="F7" s="62">
        <v>525</v>
      </c>
      <c r="G7" s="61">
        <v>1.8794</v>
      </c>
      <c r="H7" s="62">
        <v>6363</v>
      </c>
      <c r="I7" s="61">
        <v>22.777899999999999</v>
      </c>
      <c r="J7" s="62">
        <v>4978</v>
      </c>
      <c r="K7" s="61">
        <v>17.819900000000001</v>
      </c>
      <c r="L7" s="62">
        <v>14503</v>
      </c>
      <c r="M7" s="61">
        <v>51.917000000000002</v>
      </c>
      <c r="N7" s="63">
        <v>85</v>
      </c>
      <c r="O7" s="61">
        <v>0.30430000000000001</v>
      </c>
      <c r="P7" s="64">
        <v>1090</v>
      </c>
      <c r="Q7" s="65">
        <v>3.9018999999999999</v>
      </c>
      <c r="R7" s="66">
        <v>3257</v>
      </c>
      <c r="S7" s="65">
        <v>11.6592</v>
      </c>
      <c r="T7" s="66">
        <v>371</v>
      </c>
      <c r="U7" s="67">
        <v>1.3280799999999999</v>
      </c>
      <c r="V7" s="66">
        <v>1689</v>
      </c>
      <c r="W7" s="67">
        <v>6.0461999999999998</v>
      </c>
      <c r="X7" s="68">
        <v>96360</v>
      </c>
      <c r="Y7" s="69">
        <v>99.5</v>
      </c>
    </row>
    <row r="8" spans="1:25" s="21" customFormat="1" ht="15" customHeight="1" x14ac:dyDescent="0.2">
      <c r="A8" s="20" t="s">
        <v>17</v>
      </c>
      <c r="B8" s="22" t="s">
        <v>21</v>
      </c>
      <c r="C8" s="23">
        <f t="shared" ref="C8:C58" si="0">D8+F8+H8+J8+L8+N8+P8</f>
        <v>399</v>
      </c>
      <c r="D8" s="24">
        <v>3</v>
      </c>
      <c r="E8" s="25">
        <v>0.75190000000000001</v>
      </c>
      <c r="F8" s="26">
        <v>0</v>
      </c>
      <c r="G8" s="25">
        <v>0</v>
      </c>
      <c r="H8" s="32">
        <v>8</v>
      </c>
      <c r="I8" s="25">
        <v>2.0049999999999999</v>
      </c>
      <c r="J8" s="26">
        <v>191</v>
      </c>
      <c r="K8" s="25">
        <v>47.869700000000002</v>
      </c>
      <c r="L8" s="26">
        <v>193</v>
      </c>
      <c r="M8" s="25">
        <v>48.370899999999999</v>
      </c>
      <c r="N8" s="26">
        <v>0</v>
      </c>
      <c r="O8" s="25">
        <v>0</v>
      </c>
      <c r="P8" s="34">
        <v>4</v>
      </c>
      <c r="Q8" s="28">
        <v>1.0024999999999999</v>
      </c>
      <c r="R8" s="24">
        <v>25</v>
      </c>
      <c r="S8" s="28">
        <v>6.2656999999999998</v>
      </c>
      <c r="T8" s="33">
        <v>0</v>
      </c>
      <c r="U8" s="29">
        <v>0</v>
      </c>
      <c r="V8" s="33">
        <v>1</v>
      </c>
      <c r="W8" s="29">
        <v>0.25059999999999999</v>
      </c>
      <c r="X8" s="30">
        <v>1400</v>
      </c>
      <c r="Y8" s="31">
        <v>100</v>
      </c>
    </row>
    <row r="9" spans="1:25" s="21" customFormat="1" ht="15" customHeight="1" x14ac:dyDescent="0.2">
      <c r="A9" s="20" t="s">
        <v>17</v>
      </c>
      <c r="B9" s="70" t="s">
        <v>20</v>
      </c>
      <c r="C9" s="59">
        <f t="shared" si="0"/>
        <v>26</v>
      </c>
      <c r="D9" s="60">
        <v>14</v>
      </c>
      <c r="E9" s="61">
        <v>53.846200000000003</v>
      </c>
      <c r="F9" s="62">
        <v>0</v>
      </c>
      <c r="G9" s="61">
        <v>0</v>
      </c>
      <c r="H9" s="62">
        <v>0</v>
      </c>
      <c r="I9" s="61">
        <v>0</v>
      </c>
      <c r="J9" s="63">
        <v>0</v>
      </c>
      <c r="K9" s="61">
        <v>0</v>
      </c>
      <c r="L9" s="63">
        <v>12</v>
      </c>
      <c r="M9" s="61">
        <v>46.153799999999997</v>
      </c>
      <c r="N9" s="62">
        <v>0</v>
      </c>
      <c r="O9" s="61">
        <v>0</v>
      </c>
      <c r="P9" s="71">
        <v>0</v>
      </c>
      <c r="Q9" s="65">
        <v>0</v>
      </c>
      <c r="R9" s="72">
        <v>0</v>
      </c>
      <c r="S9" s="65">
        <v>0</v>
      </c>
      <c r="T9" s="72">
        <v>0</v>
      </c>
      <c r="U9" s="67">
        <v>0</v>
      </c>
      <c r="V9" s="72">
        <v>1</v>
      </c>
      <c r="W9" s="67">
        <v>3.8462000000000001</v>
      </c>
      <c r="X9" s="68">
        <v>503</v>
      </c>
      <c r="Y9" s="69">
        <v>100</v>
      </c>
    </row>
    <row r="10" spans="1:25" s="21" customFormat="1" ht="15" customHeight="1" x14ac:dyDescent="0.2">
      <c r="A10" s="20" t="s">
        <v>17</v>
      </c>
      <c r="B10" s="22" t="s">
        <v>23</v>
      </c>
      <c r="C10" s="23">
        <f t="shared" si="0"/>
        <v>606</v>
      </c>
      <c r="D10" s="33">
        <v>35</v>
      </c>
      <c r="E10" s="25">
        <v>5.7755999999999998</v>
      </c>
      <c r="F10" s="26">
        <v>9</v>
      </c>
      <c r="G10" s="25">
        <v>1.4851000000000001</v>
      </c>
      <c r="H10" s="32">
        <v>288</v>
      </c>
      <c r="I10" s="25">
        <v>47.524799999999999</v>
      </c>
      <c r="J10" s="26">
        <v>40</v>
      </c>
      <c r="K10" s="25">
        <v>6.6006999999999998</v>
      </c>
      <c r="L10" s="32">
        <v>217</v>
      </c>
      <c r="M10" s="25">
        <v>35.808599999999998</v>
      </c>
      <c r="N10" s="32">
        <v>2</v>
      </c>
      <c r="O10" s="25">
        <v>0.33</v>
      </c>
      <c r="P10" s="27">
        <v>15</v>
      </c>
      <c r="Q10" s="28">
        <v>2.4752000000000001</v>
      </c>
      <c r="R10" s="33">
        <v>43</v>
      </c>
      <c r="S10" s="28">
        <v>7.0956999999999999</v>
      </c>
      <c r="T10" s="33">
        <v>2</v>
      </c>
      <c r="U10" s="29">
        <v>0.33002999999999999</v>
      </c>
      <c r="V10" s="33">
        <v>32</v>
      </c>
      <c r="W10" s="29">
        <v>5.2805</v>
      </c>
      <c r="X10" s="30">
        <v>1977</v>
      </c>
      <c r="Y10" s="31">
        <v>99.697000000000003</v>
      </c>
    </row>
    <row r="11" spans="1:25" s="21" customFormat="1" ht="15" customHeight="1" x14ac:dyDescent="0.2">
      <c r="A11" s="20" t="s">
        <v>17</v>
      </c>
      <c r="B11" s="70" t="s">
        <v>22</v>
      </c>
      <c r="C11" s="59">
        <f t="shared" si="0"/>
        <v>297</v>
      </c>
      <c r="D11" s="60">
        <v>2</v>
      </c>
      <c r="E11" s="61">
        <v>0.6734</v>
      </c>
      <c r="F11" s="63">
        <v>3</v>
      </c>
      <c r="G11" s="61">
        <v>1.0101</v>
      </c>
      <c r="H11" s="62">
        <v>18</v>
      </c>
      <c r="I11" s="61">
        <v>6.0606</v>
      </c>
      <c r="J11" s="62">
        <v>95</v>
      </c>
      <c r="K11" s="61">
        <v>31.986499999999999</v>
      </c>
      <c r="L11" s="62">
        <v>172</v>
      </c>
      <c r="M11" s="61">
        <v>57.912500000000001</v>
      </c>
      <c r="N11" s="62">
        <v>0</v>
      </c>
      <c r="O11" s="61">
        <v>0</v>
      </c>
      <c r="P11" s="71">
        <v>7</v>
      </c>
      <c r="Q11" s="65">
        <v>2.3569</v>
      </c>
      <c r="R11" s="72">
        <v>21</v>
      </c>
      <c r="S11" s="65">
        <v>7.0707000000000004</v>
      </c>
      <c r="T11" s="60">
        <v>13</v>
      </c>
      <c r="U11" s="67">
        <v>4.3771000000000004</v>
      </c>
      <c r="V11" s="60">
        <v>8</v>
      </c>
      <c r="W11" s="67">
        <v>2.6936</v>
      </c>
      <c r="X11" s="68">
        <v>1092</v>
      </c>
      <c r="Y11" s="69">
        <v>99.908000000000001</v>
      </c>
    </row>
    <row r="12" spans="1:25" s="21" customFormat="1" ht="15" customHeight="1" x14ac:dyDescent="0.2">
      <c r="A12" s="20" t="s">
        <v>17</v>
      </c>
      <c r="B12" s="22" t="s">
        <v>24</v>
      </c>
      <c r="C12" s="23">
        <f t="shared" si="0"/>
        <v>3563</v>
      </c>
      <c r="D12" s="24">
        <v>25</v>
      </c>
      <c r="E12" s="25">
        <v>0.70169999999999999</v>
      </c>
      <c r="F12" s="32">
        <v>156</v>
      </c>
      <c r="G12" s="25">
        <v>4.3783000000000003</v>
      </c>
      <c r="H12" s="26">
        <v>1822</v>
      </c>
      <c r="I12" s="25">
        <v>51.136699999999998</v>
      </c>
      <c r="J12" s="26">
        <v>369</v>
      </c>
      <c r="K12" s="25">
        <v>10.356400000000001</v>
      </c>
      <c r="L12" s="26">
        <v>785</v>
      </c>
      <c r="M12" s="25">
        <v>22.032</v>
      </c>
      <c r="N12" s="32">
        <v>14</v>
      </c>
      <c r="O12" s="25">
        <v>0.39290000000000003</v>
      </c>
      <c r="P12" s="34">
        <v>392</v>
      </c>
      <c r="Q12" s="28">
        <v>11.002000000000001</v>
      </c>
      <c r="R12" s="33">
        <v>459</v>
      </c>
      <c r="S12" s="28">
        <v>12.882400000000001</v>
      </c>
      <c r="T12" s="24">
        <v>36</v>
      </c>
      <c r="U12" s="29">
        <v>1.0103800000000001</v>
      </c>
      <c r="V12" s="24">
        <v>614</v>
      </c>
      <c r="W12" s="29">
        <v>17.232700000000001</v>
      </c>
      <c r="X12" s="30">
        <v>10138</v>
      </c>
      <c r="Y12" s="31">
        <v>99.644999999999996</v>
      </c>
    </row>
    <row r="13" spans="1:25" s="21" customFormat="1" ht="15" customHeight="1" x14ac:dyDescent="0.2">
      <c r="A13" s="20" t="s">
        <v>17</v>
      </c>
      <c r="B13" s="70" t="s">
        <v>25</v>
      </c>
      <c r="C13" s="59">
        <f t="shared" si="0"/>
        <v>308</v>
      </c>
      <c r="D13" s="60">
        <v>4</v>
      </c>
      <c r="E13" s="61">
        <v>1.2987</v>
      </c>
      <c r="F13" s="63">
        <v>2</v>
      </c>
      <c r="G13" s="61">
        <v>0.64939999999999998</v>
      </c>
      <c r="H13" s="62">
        <v>93</v>
      </c>
      <c r="I13" s="61">
        <v>30.194800000000001</v>
      </c>
      <c r="J13" s="63">
        <v>14</v>
      </c>
      <c r="K13" s="61">
        <v>4.5454999999999997</v>
      </c>
      <c r="L13" s="62">
        <v>176</v>
      </c>
      <c r="M13" s="61">
        <v>57.142899999999997</v>
      </c>
      <c r="N13" s="62">
        <v>3</v>
      </c>
      <c r="O13" s="61">
        <v>0.97399999999999998</v>
      </c>
      <c r="P13" s="64">
        <v>16</v>
      </c>
      <c r="Q13" s="65">
        <v>5.1947999999999999</v>
      </c>
      <c r="R13" s="60">
        <v>22</v>
      </c>
      <c r="S13" s="65">
        <v>7.1429</v>
      </c>
      <c r="T13" s="72">
        <v>5</v>
      </c>
      <c r="U13" s="67">
        <v>1.62338</v>
      </c>
      <c r="V13" s="72">
        <v>30</v>
      </c>
      <c r="W13" s="67">
        <v>9.7402999999999995</v>
      </c>
      <c r="X13" s="68">
        <v>1868</v>
      </c>
      <c r="Y13" s="69">
        <v>89.614999999999995</v>
      </c>
    </row>
    <row r="14" spans="1:25" s="21" customFormat="1" ht="15" customHeight="1" x14ac:dyDescent="0.2">
      <c r="A14" s="20" t="s">
        <v>17</v>
      </c>
      <c r="B14" s="22" t="s">
        <v>26</v>
      </c>
      <c r="C14" s="35">
        <f t="shared" si="0"/>
        <v>301</v>
      </c>
      <c r="D14" s="24">
        <v>0</v>
      </c>
      <c r="E14" s="25">
        <v>0</v>
      </c>
      <c r="F14" s="26">
        <v>7</v>
      </c>
      <c r="G14" s="25">
        <v>2.3256000000000001</v>
      </c>
      <c r="H14" s="32">
        <v>63</v>
      </c>
      <c r="I14" s="25">
        <v>20.930199999999999</v>
      </c>
      <c r="J14" s="32">
        <v>53</v>
      </c>
      <c r="K14" s="25">
        <v>17.608000000000001</v>
      </c>
      <c r="L14" s="32">
        <v>171</v>
      </c>
      <c r="M14" s="25">
        <v>56.810600000000001</v>
      </c>
      <c r="N14" s="26">
        <v>0</v>
      </c>
      <c r="O14" s="25">
        <v>0</v>
      </c>
      <c r="P14" s="27">
        <v>7</v>
      </c>
      <c r="Q14" s="28">
        <v>2.3256000000000001</v>
      </c>
      <c r="R14" s="33">
        <v>34</v>
      </c>
      <c r="S14" s="28">
        <v>11.2957</v>
      </c>
      <c r="T14" s="24">
        <v>7</v>
      </c>
      <c r="U14" s="29">
        <v>2.32558</v>
      </c>
      <c r="V14" s="24">
        <v>10</v>
      </c>
      <c r="W14" s="29">
        <v>3.3222999999999998</v>
      </c>
      <c r="X14" s="30">
        <v>1238</v>
      </c>
      <c r="Y14" s="31">
        <v>100</v>
      </c>
    </row>
    <row r="15" spans="1:25" s="21" customFormat="1" ht="15" customHeight="1" x14ac:dyDescent="0.2">
      <c r="A15" s="20" t="s">
        <v>17</v>
      </c>
      <c r="B15" s="70" t="s">
        <v>28</v>
      </c>
      <c r="C15" s="73">
        <f t="shared" si="0"/>
        <v>60</v>
      </c>
      <c r="D15" s="60">
        <v>0</v>
      </c>
      <c r="E15" s="61">
        <v>0</v>
      </c>
      <c r="F15" s="62">
        <v>0</v>
      </c>
      <c r="G15" s="61">
        <v>0</v>
      </c>
      <c r="H15" s="62">
        <v>10</v>
      </c>
      <c r="I15" s="61">
        <v>16.666699999999999</v>
      </c>
      <c r="J15" s="63">
        <v>25</v>
      </c>
      <c r="K15" s="61">
        <v>41.666699999999999</v>
      </c>
      <c r="L15" s="62">
        <v>23</v>
      </c>
      <c r="M15" s="61">
        <v>38.333300000000001</v>
      </c>
      <c r="N15" s="63">
        <v>0</v>
      </c>
      <c r="O15" s="61">
        <v>0</v>
      </c>
      <c r="P15" s="64">
        <v>2</v>
      </c>
      <c r="Q15" s="65">
        <v>3.3332999999999999</v>
      </c>
      <c r="R15" s="72">
        <v>12</v>
      </c>
      <c r="S15" s="65">
        <v>20</v>
      </c>
      <c r="T15" s="60">
        <v>0</v>
      </c>
      <c r="U15" s="67">
        <v>0</v>
      </c>
      <c r="V15" s="60">
        <v>3</v>
      </c>
      <c r="W15" s="67">
        <v>5</v>
      </c>
      <c r="X15" s="68">
        <v>235</v>
      </c>
      <c r="Y15" s="69">
        <v>100</v>
      </c>
    </row>
    <row r="16" spans="1:25" s="21" customFormat="1" ht="15" customHeight="1" x14ac:dyDescent="0.2">
      <c r="A16" s="20" t="s">
        <v>17</v>
      </c>
      <c r="B16" s="22" t="s">
        <v>27</v>
      </c>
      <c r="C16" s="35">
        <f t="shared" si="0"/>
        <v>53</v>
      </c>
      <c r="D16" s="33">
        <v>0</v>
      </c>
      <c r="E16" s="25">
        <v>0</v>
      </c>
      <c r="F16" s="32">
        <v>0</v>
      </c>
      <c r="G16" s="25">
        <v>0</v>
      </c>
      <c r="H16" s="26">
        <v>8</v>
      </c>
      <c r="I16" s="25">
        <v>15.0943</v>
      </c>
      <c r="J16" s="32">
        <v>41</v>
      </c>
      <c r="K16" s="25">
        <v>77.358500000000006</v>
      </c>
      <c r="L16" s="26">
        <v>2</v>
      </c>
      <c r="M16" s="25">
        <v>3.7736000000000001</v>
      </c>
      <c r="N16" s="32">
        <v>0</v>
      </c>
      <c r="O16" s="25">
        <v>0</v>
      </c>
      <c r="P16" s="27">
        <v>2</v>
      </c>
      <c r="Q16" s="28">
        <v>3.7736000000000001</v>
      </c>
      <c r="R16" s="24">
        <v>9</v>
      </c>
      <c r="S16" s="28">
        <v>16.981100000000001</v>
      </c>
      <c r="T16" s="24">
        <v>1</v>
      </c>
      <c r="U16" s="29">
        <v>1.88679</v>
      </c>
      <c r="V16" s="24">
        <v>4</v>
      </c>
      <c r="W16" s="29">
        <v>7.5472000000000001</v>
      </c>
      <c r="X16" s="30">
        <v>221</v>
      </c>
      <c r="Y16" s="31">
        <v>100</v>
      </c>
    </row>
    <row r="17" spans="1:25" s="21" customFormat="1" ht="15" customHeight="1" x14ac:dyDescent="0.2">
      <c r="A17" s="20" t="s">
        <v>17</v>
      </c>
      <c r="B17" s="70" t="s">
        <v>29</v>
      </c>
      <c r="C17" s="59">
        <f t="shared" si="0"/>
        <v>21</v>
      </c>
      <c r="D17" s="60">
        <v>0</v>
      </c>
      <c r="E17" s="61">
        <v>0</v>
      </c>
      <c r="F17" s="63">
        <v>0</v>
      </c>
      <c r="G17" s="61">
        <v>0</v>
      </c>
      <c r="H17" s="62">
        <v>6</v>
      </c>
      <c r="I17" s="61">
        <v>28.571400000000001</v>
      </c>
      <c r="J17" s="63">
        <v>7</v>
      </c>
      <c r="K17" s="61">
        <v>33.333300000000001</v>
      </c>
      <c r="L17" s="63">
        <v>6</v>
      </c>
      <c r="M17" s="61">
        <v>28.571400000000001</v>
      </c>
      <c r="N17" s="63">
        <v>0</v>
      </c>
      <c r="O17" s="61">
        <v>0</v>
      </c>
      <c r="P17" s="71">
        <v>2</v>
      </c>
      <c r="Q17" s="65">
        <v>9.5237999999999996</v>
      </c>
      <c r="R17" s="60">
        <v>4</v>
      </c>
      <c r="S17" s="65">
        <v>19.047599999999999</v>
      </c>
      <c r="T17" s="60">
        <v>1</v>
      </c>
      <c r="U17" s="67">
        <v>4.7618999999999998</v>
      </c>
      <c r="V17" s="60">
        <v>0</v>
      </c>
      <c r="W17" s="67">
        <v>0</v>
      </c>
      <c r="X17" s="68">
        <v>3952</v>
      </c>
      <c r="Y17" s="69">
        <v>100</v>
      </c>
    </row>
    <row r="18" spans="1:25" s="21" customFormat="1" ht="15" customHeight="1" x14ac:dyDescent="0.2">
      <c r="A18" s="20" t="s">
        <v>17</v>
      </c>
      <c r="B18" s="22" t="s">
        <v>30</v>
      </c>
      <c r="C18" s="23">
        <f t="shared" si="0"/>
        <v>539</v>
      </c>
      <c r="D18" s="33">
        <v>0</v>
      </c>
      <c r="E18" s="25">
        <v>0</v>
      </c>
      <c r="F18" s="26">
        <v>8</v>
      </c>
      <c r="G18" s="25">
        <v>1.4842</v>
      </c>
      <c r="H18" s="26">
        <v>46</v>
      </c>
      <c r="I18" s="25">
        <v>8.5343</v>
      </c>
      <c r="J18" s="26">
        <v>230</v>
      </c>
      <c r="K18" s="25">
        <v>42.671599999999998</v>
      </c>
      <c r="L18" s="26">
        <v>244</v>
      </c>
      <c r="M18" s="25">
        <v>45.268999999999998</v>
      </c>
      <c r="N18" s="26">
        <v>0</v>
      </c>
      <c r="O18" s="25">
        <v>0</v>
      </c>
      <c r="P18" s="27">
        <v>11</v>
      </c>
      <c r="Q18" s="28">
        <v>2.0407999999999999</v>
      </c>
      <c r="R18" s="33">
        <v>31</v>
      </c>
      <c r="S18" s="28">
        <v>5.7514000000000003</v>
      </c>
      <c r="T18" s="24">
        <v>7</v>
      </c>
      <c r="U18" s="29">
        <v>1.2987</v>
      </c>
      <c r="V18" s="24">
        <v>11</v>
      </c>
      <c r="W18" s="29">
        <v>2.0407999999999999</v>
      </c>
      <c r="X18" s="30">
        <v>2407</v>
      </c>
      <c r="Y18" s="31">
        <v>100</v>
      </c>
    </row>
    <row r="19" spans="1:25" s="21" customFormat="1" ht="15" customHeight="1" x14ac:dyDescent="0.2">
      <c r="A19" s="20" t="s">
        <v>17</v>
      </c>
      <c r="B19" s="70" t="s">
        <v>31</v>
      </c>
      <c r="C19" s="59">
        <f t="shared" si="0"/>
        <v>73</v>
      </c>
      <c r="D19" s="60">
        <v>1</v>
      </c>
      <c r="E19" s="61">
        <v>1.3698999999999999</v>
      </c>
      <c r="F19" s="62">
        <v>18</v>
      </c>
      <c r="G19" s="61">
        <v>24.657499999999999</v>
      </c>
      <c r="H19" s="62">
        <v>3</v>
      </c>
      <c r="I19" s="61">
        <v>4.1096000000000004</v>
      </c>
      <c r="J19" s="62">
        <v>1</v>
      </c>
      <c r="K19" s="61">
        <v>1.3698999999999999</v>
      </c>
      <c r="L19" s="62">
        <v>10</v>
      </c>
      <c r="M19" s="61">
        <v>13.698600000000001</v>
      </c>
      <c r="N19" s="62">
        <v>33</v>
      </c>
      <c r="O19" s="61">
        <v>45.205500000000001</v>
      </c>
      <c r="P19" s="64">
        <v>7</v>
      </c>
      <c r="Q19" s="65">
        <v>9.5890000000000004</v>
      </c>
      <c r="R19" s="60">
        <v>11</v>
      </c>
      <c r="S19" s="65">
        <v>15.0685</v>
      </c>
      <c r="T19" s="60">
        <v>1</v>
      </c>
      <c r="U19" s="67">
        <v>1.3698600000000001</v>
      </c>
      <c r="V19" s="60">
        <v>13</v>
      </c>
      <c r="W19" s="67">
        <v>17.808199999999999</v>
      </c>
      <c r="X19" s="68">
        <v>290</v>
      </c>
      <c r="Y19" s="69">
        <v>100</v>
      </c>
    </row>
    <row r="20" spans="1:25" s="21" customFormat="1" ht="15" customHeight="1" x14ac:dyDescent="0.2">
      <c r="A20" s="20" t="s">
        <v>17</v>
      </c>
      <c r="B20" s="22" t="s">
        <v>33</v>
      </c>
      <c r="C20" s="35">
        <f t="shared" si="0"/>
        <v>131</v>
      </c>
      <c r="D20" s="33">
        <v>1</v>
      </c>
      <c r="E20" s="25">
        <v>0.76339999999999997</v>
      </c>
      <c r="F20" s="32">
        <v>0</v>
      </c>
      <c r="G20" s="25">
        <v>0</v>
      </c>
      <c r="H20" s="26">
        <v>28</v>
      </c>
      <c r="I20" s="25">
        <v>21.373999999999999</v>
      </c>
      <c r="J20" s="32">
        <v>1</v>
      </c>
      <c r="K20" s="25">
        <v>0.76339999999999997</v>
      </c>
      <c r="L20" s="32">
        <v>100</v>
      </c>
      <c r="M20" s="25">
        <v>76.335899999999995</v>
      </c>
      <c r="N20" s="32">
        <v>0</v>
      </c>
      <c r="O20" s="25">
        <v>0</v>
      </c>
      <c r="P20" s="27">
        <v>1</v>
      </c>
      <c r="Q20" s="28">
        <v>0.76339999999999997</v>
      </c>
      <c r="R20" s="33">
        <v>4</v>
      </c>
      <c r="S20" s="28">
        <v>3.0533999999999999</v>
      </c>
      <c r="T20" s="24">
        <v>6</v>
      </c>
      <c r="U20" s="29">
        <v>4.5801499999999997</v>
      </c>
      <c r="V20" s="24">
        <v>1</v>
      </c>
      <c r="W20" s="29">
        <v>0.76339999999999997</v>
      </c>
      <c r="X20" s="30">
        <v>720</v>
      </c>
      <c r="Y20" s="31">
        <v>100</v>
      </c>
    </row>
    <row r="21" spans="1:25" s="21" customFormat="1" ht="15" customHeight="1" x14ac:dyDescent="0.2">
      <c r="A21" s="20" t="s">
        <v>17</v>
      </c>
      <c r="B21" s="70" t="s">
        <v>34</v>
      </c>
      <c r="C21" s="59">
        <f t="shared" si="0"/>
        <v>1193</v>
      </c>
      <c r="D21" s="72">
        <v>1</v>
      </c>
      <c r="E21" s="61">
        <v>8.3799999999999999E-2</v>
      </c>
      <c r="F21" s="62">
        <v>10</v>
      </c>
      <c r="G21" s="61">
        <v>0.83819999999999995</v>
      </c>
      <c r="H21" s="63">
        <v>194</v>
      </c>
      <c r="I21" s="61">
        <v>16.261500000000002</v>
      </c>
      <c r="J21" s="62">
        <v>210</v>
      </c>
      <c r="K21" s="61">
        <v>17.602699999999999</v>
      </c>
      <c r="L21" s="62">
        <v>727</v>
      </c>
      <c r="M21" s="61">
        <v>60.938800000000001</v>
      </c>
      <c r="N21" s="62">
        <v>0</v>
      </c>
      <c r="O21" s="61">
        <v>0</v>
      </c>
      <c r="P21" s="71">
        <v>51</v>
      </c>
      <c r="Q21" s="65">
        <v>4.2748999999999997</v>
      </c>
      <c r="R21" s="60">
        <v>122</v>
      </c>
      <c r="S21" s="65">
        <v>10.2263</v>
      </c>
      <c r="T21" s="72">
        <v>22</v>
      </c>
      <c r="U21" s="67">
        <v>1.84409</v>
      </c>
      <c r="V21" s="72">
        <v>47</v>
      </c>
      <c r="W21" s="67">
        <v>3.9396</v>
      </c>
      <c r="X21" s="68">
        <v>4081</v>
      </c>
      <c r="Y21" s="69">
        <v>99.706000000000003</v>
      </c>
    </row>
    <row r="22" spans="1:25" s="21" customFormat="1" ht="15" customHeight="1" x14ac:dyDescent="0.2">
      <c r="A22" s="20" t="s">
        <v>17</v>
      </c>
      <c r="B22" s="22" t="s">
        <v>35</v>
      </c>
      <c r="C22" s="23">
        <f t="shared" si="0"/>
        <v>501</v>
      </c>
      <c r="D22" s="24">
        <v>0</v>
      </c>
      <c r="E22" s="25">
        <v>0</v>
      </c>
      <c r="F22" s="32">
        <v>2</v>
      </c>
      <c r="G22" s="25">
        <v>0.3992</v>
      </c>
      <c r="H22" s="32">
        <v>43</v>
      </c>
      <c r="I22" s="25">
        <v>8.5828000000000007</v>
      </c>
      <c r="J22" s="26">
        <v>84</v>
      </c>
      <c r="K22" s="25">
        <v>16.766500000000001</v>
      </c>
      <c r="L22" s="26">
        <v>346</v>
      </c>
      <c r="M22" s="25">
        <v>69.061899999999994</v>
      </c>
      <c r="N22" s="26">
        <v>0</v>
      </c>
      <c r="O22" s="25">
        <v>0</v>
      </c>
      <c r="P22" s="34">
        <v>26</v>
      </c>
      <c r="Q22" s="28">
        <v>5.1896000000000004</v>
      </c>
      <c r="R22" s="33">
        <v>38</v>
      </c>
      <c r="S22" s="28">
        <v>7.5848000000000004</v>
      </c>
      <c r="T22" s="33">
        <v>5</v>
      </c>
      <c r="U22" s="29">
        <v>0.998</v>
      </c>
      <c r="V22" s="33">
        <v>18</v>
      </c>
      <c r="W22" s="29">
        <v>3.5928</v>
      </c>
      <c r="X22" s="30">
        <v>1879</v>
      </c>
      <c r="Y22" s="31">
        <v>100</v>
      </c>
    </row>
    <row r="23" spans="1:25" s="21" customFormat="1" ht="15" customHeight="1" x14ac:dyDescent="0.2">
      <c r="A23" s="20" t="s">
        <v>17</v>
      </c>
      <c r="B23" s="70" t="s">
        <v>32</v>
      </c>
      <c r="C23" s="59">
        <f t="shared" si="0"/>
        <v>374</v>
      </c>
      <c r="D23" s="60">
        <v>0</v>
      </c>
      <c r="E23" s="61">
        <v>0</v>
      </c>
      <c r="F23" s="62">
        <v>3</v>
      </c>
      <c r="G23" s="61">
        <v>0.80210000000000004</v>
      </c>
      <c r="H23" s="62">
        <v>18</v>
      </c>
      <c r="I23" s="61">
        <v>4.8128000000000002</v>
      </c>
      <c r="J23" s="62">
        <v>17</v>
      </c>
      <c r="K23" s="61">
        <v>4.5454999999999997</v>
      </c>
      <c r="L23" s="62">
        <v>325</v>
      </c>
      <c r="M23" s="61">
        <v>86.898399999999995</v>
      </c>
      <c r="N23" s="62">
        <v>0</v>
      </c>
      <c r="O23" s="61">
        <v>0</v>
      </c>
      <c r="P23" s="71">
        <v>11</v>
      </c>
      <c r="Q23" s="65">
        <v>2.9411999999999998</v>
      </c>
      <c r="R23" s="72">
        <v>32</v>
      </c>
      <c r="S23" s="65">
        <v>8.5561000000000007</v>
      </c>
      <c r="T23" s="60">
        <v>8</v>
      </c>
      <c r="U23" s="67">
        <v>2.1390400000000001</v>
      </c>
      <c r="V23" s="60">
        <v>12</v>
      </c>
      <c r="W23" s="67">
        <v>3.2086000000000001</v>
      </c>
      <c r="X23" s="68">
        <v>1365</v>
      </c>
      <c r="Y23" s="69">
        <v>100</v>
      </c>
    </row>
    <row r="24" spans="1:25" s="21" customFormat="1" ht="15" customHeight="1" x14ac:dyDescent="0.2">
      <c r="A24" s="20" t="s">
        <v>17</v>
      </c>
      <c r="B24" s="22" t="s">
        <v>36</v>
      </c>
      <c r="C24" s="23">
        <f t="shared" si="0"/>
        <v>512</v>
      </c>
      <c r="D24" s="33">
        <v>3</v>
      </c>
      <c r="E24" s="25">
        <v>0.58589999999999998</v>
      </c>
      <c r="F24" s="26">
        <v>6</v>
      </c>
      <c r="G24" s="25">
        <v>1.1718999999999999</v>
      </c>
      <c r="H24" s="32">
        <v>98</v>
      </c>
      <c r="I24" s="25">
        <v>19.140599999999999</v>
      </c>
      <c r="J24" s="26">
        <v>52</v>
      </c>
      <c r="K24" s="25">
        <v>10.1563</v>
      </c>
      <c r="L24" s="26">
        <v>316</v>
      </c>
      <c r="M24" s="25">
        <v>61.718800000000002</v>
      </c>
      <c r="N24" s="26">
        <v>1</v>
      </c>
      <c r="O24" s="25">
        <v>0.1953</v>
      </c>
      <c r="P24" s="34">
        <v>36</v>
      </c>
      <c r="Q24" s="28">
        <v>7.0312999999999999</v>
      </c>
      <c r="R24" s="33">
        <v>34</v>
      </c>
      <c r="S24" s="28">
        <v>6.6406000000000001</v>
      </c>
      <c r="T24" s="24">
        <v>5</v>
      </c>
      <c r="U24" s="29">
        <v>0.97655999999999998</v>
      </c>
      <c r="V24" s="24">
        <v>49</v>
      </c>
      <c r="W24" s="29">
        <v>9.5702999999999996</v>
      </c>
      <c r="X24" s="30">
        <v>1356</v>
      </c>
      <c r="Y24" s="31">
        <v>100</v>
      </c>
    </row>
    <row r="25" spans="1:25" s="21" customFormat="1" ht="15" customHeight="1" x14ac:dyDescent="0.2">
      <c r="A25" s="20" t="s">
        <v>17</v>
      </c>
      <c r="B25" s="70" t="s">
        <v>37</v>
      </c>
      <c r="C25" s="73">
        <f t="shared" si="0"/>
        <v>238</v>
      </c>
      <c r="D25" s="60">
        <v>0</v>
      </c>
      <c r="E25" s="61">
        <v>0</v>
      </c>
      <c r="F25" s="62">
        <v>2</v>
      </c>
      <c r="G25" s="61">
        <v>0.84030000000000005</v>
      </c>
      <c r="H25" s="62">
        <v>15</v>
      </c>
      <c r="I25" s="61">
        <v>6.3025000000000002</v>
      </c>
      <c r="J25" s="62">
        <v>55</v>
      </c>
      <c r="K25" s="61">
        <v>23.109200000000001</v>
      </c>
      <c r="L25" s="63">
        <v>154</v>
      </c>
      <c r="M25" s="61">
        <v>64.7059</v>
      </c>
      <c r="N25" s="62">
        <v>1</v>
      </c>
      <c r="O25" s="61">
        <v>0.42020000000000002</v>
      </c>
      <c r="P25" s="71">
        <v>11</v>
      </c>
      <c r="Q25" s="65">
        <v>4.6218000000000004</v>
      </c>
      <c r="R25" s="60">
        <v>18</v>
      </c>
      <c r="S25" s="65">
        <v>7.5629999999999997</v>
      </c>
      <c r="T25" s="60">
        <v>5</v>
      </c>
      <c r="U25" s="67">
        <v>2.1008399999999998</v>
      </c>
      <c r="V25" s="60">
        <v>5</v>
      </c>
      <c r="W25" s="67">
        <v>2.1008</v>
      </c>
      <c r="X25" s="68">
        <v>1407</v>
      </c>
      <c r="Y25" s="69">
        <v>100</v>
      </c>
    </row>
    <row r="26" spans="1:25" s="21" customFormat="1" ht="15" customHeight="1" x14ac:dyDescent="0.2">
      <c r="A26" s="20" t="s">
        <v>17</v>
      </c>
      <c r="B26" s="22" t="s">
        <v>38</v>
      </c>
      <c r="C26" s="23">
        <f t="shared" si="0"/>
        <v>94</v>
      </c>
      <c r="D26" s="24">
        <v>0</v>
      </c>
      <c r="E26" s="25">
        <v>0</v>
      </c>
      <c r="F26" s="32">
        <v>1</v>
      </c>
      <c r="G26" s="25">
        <v>1.0638000000000001</v>
      </c>
      <c r="H26" s="32">
        <v>4</v>
      </c>
      <c r="I26" s="25">
        <v>4.2553000000000001</v>
      </c>
      <c r="J26" s="26">
        <v>46</v>
      </c>
      <c r="K26" s="25">
        <v>48.936199999999999</v>
      </c>
      <c r="L26" s="26">
        <v>39</v>
      </c>
      <c r="M26" s="25">
        <v>41.489400000000003</v>
      </c>
      <c r="N26" s="32">
        <v>0</v>
      </c>
      <c r="O26" s="25">
        <v>0</v>
      </c>
      <c r="P26" s="34">
        <v>4</v>
      </c>
      <c r="Q26" s="28">
        <v>4.2553000000000001</v>
      </c>
      <c r="R26" s="24">
        <v>13</v>
      </c>
      <c r="S26" s="28">
        <v>13.829800000000001</v>
      </c>
      <c r="T26" s="24">
        <v>4</v>
      </c>
      <c r="U26" s="29">
        <v>4.2553200000000002</v>
      </c>
      <c r="V26" s="24">
        <v>3</v>
      </c>
      <c r="W26" s="29">
        <v>3.1915</v>
      </c>
      <c r="X26" s="30">
        <v>1367</v>
      </c>
      <c r="Y26" s="31">
        <v>100</v>
      </c>
    </row>
    <row r="27" spans="1:25" s="21" customFormat="1" ht="15" customHeight="1" x14ac:dyDescent="0.2">
      <c r="A27" s="20" t="s">
        <v>17</v>
      </c>
      <c r="B27" s="70" t="s">
        <v>41</v>
      </c>
      <c r="C27" s="73">
        <f t="shared" si="0"/>
        <v>148</v>
      </c>
      <c r="D27" s="72">
        <v>1</v>
      </c>
      <c r="E27" s="61">
        <v>0.67569999999999997</v>
      </c>
      <c r="F27" s="62">
        <v>0</v>
      </c>
      <c r="G27" s="61">
        <v>0</v>
      </c>
      <c r="H27" s="62">
        <v>3</v>
      </c>
      <c r="I27" s="61">
        <v>2.0270000000000001</v>
      </c>
      <c r="J27" s="62">
        <v>4</v>
      </c>
      <c r="K27" s="61">
        <v>2.7027000000000001</v>
      </c>
      <c r="L27" s="63">
        <v>140</v>
      </c>
      <c r="M27" s="61">
        <v>94.5946</v>
      </c>
      <c r="N27" s="62">
        <v>0</v>
      </c>
      <c r="O27" s="61">
        <v>0</v>
      </c>
      <c r="P27" s="71">
        <v>0</v>
      </c>
      <c r="Q27" s="65">
        <v>0</v>
      </c>
      <c r="R27" s="72">
        <v>9</v>
      </c>
      <c r="S27" s="65">
        <v>6.0811000000000002</v>
      </c>
      <c r="T27" s="60">
        <v>1</v>
      </c>
      <c r="U27" s="67">
        <v>0.67567999999999995</v>
      </c>
      <c r="V27" s="60">
        <v>6</v>
      </c>
      <c r="W27" s="67">
        <v>4.0541</v>
      </c>
      <c r="X27" s="68">
        <v>589</v>
      </c>
      <c r="Y27" s="69">
        <v>100</v>
      </c>
    </row>
    <row r="28" spans="1:25" s="21" customFormat="1" ht="15" customHeight="1" x14ac:dyDescent="0.2">
      <c r="A28" s="20" t="s">
        <v>17</v>
      </c>
      <c r="B28" s="22" t="s">
        <v>40</v>
      </c>
      <c r="C28" s="35">
        <f t="shared" si="0"/>
        <v>206</v>
      </c>
      <c r="D28" s="33">
        <v>0</v>
      </c>
      <c r="E28" s="25">
        <v>0</v>
      </c>
      <c r="F28" s="26">
        <v>2</v>
      </c>
      <c r="G28" s="25">
        <v>0.97089999999999999</v>
      </c>
      <c r="H28" s="26">
        <v>24</v>
      </c>
      <c r="I28" s="25">
        <v>11.650499999999999</v>
      </c>
      <c r="J28" s="26">
        <v>39</v>
      </c>
      <c r="K28" s="25">
        <v>18.931999999999999</v>
      </c>
      <c r="L28" s="32">
        <v>127</v>
      </c>
      <c r="M28" s="25">
        <v>61.650500000000001</v>
      </c>
      <c r="N28" s="26">
        <v>0</v>
      </c>
      <c r="O28" s="25">
        <v>0</v>
      </c>
      <c r="P28" s="27">
        <v>14</v>
      </c>
      <c r="Q28" s="28">
        <v>6.7961</v>
      </c>
      <c r="R28" s="24">
        <v>23</v>
      </c>
      <c r="S28" s="28">
        <v>11.164999999999999</v>
      </c>
      <c r="T28" s="33">
        <v>8</v>
      </c>
      <c r="U28" s="29">
        <v>3.8835000000000002</v>
      </c>
      <c r="V28" s="33">
        <v>7</v>
      </c>
      <c r="W28" s="29">
        <v>3.3980999999999999</v>
      </c>
      <c r="X28" s="30">
        <v>1434</v>
      </c>
      <c r="Y28" s="31">
        <v>100</v>
      </c>
    </row>
    <row r="29" spans="1:25" s="21" customFormat="1" ht="15" customHeight="1" x14ac:dyDescent="0.2">
      <c r="A29" s="20" t="s">
        <v>17</v>
      </c>
      <c r="B29" s="70" t="s">
        <v>39</v>
      </c>
      <c r="C29" s="59">
        <f t="shared" si="0"/>
        <v>601</v>
      </c>
      <c r="D29" s="60">
        <v>3</v>
      </c>
      <c r="E29" s="61">
        <v>0.49919999999999998</v>
      </c>
      <c r="F29" s="62">
        <v>17</v>
      </c>
      <c r="G29" s="61">
        <v>2.8285999999999998</v>
      </c>
      <c r="H29" s="63">
        <v>183</v>
      </c>
      <c r="I29" s="61">
        <v>30.449300000000001</v>
      </c>
      <c r="J29" s="62">
        <v>86</v>
      </c>
      <c r="K29" s="61">
        <v>14.3095</v>
      </c>
      <c r="L29" s="63">
        <v>295</v>
      </c>
      <c r="M29" s="61">
        <v>49.084899999999998</v>
      </c>
      <c r="N29" s="62">
        <v>4</v>
      </c>
      <c r="O29" s="61">
        <v>0.66559999999999997</v>
      </c>
      <c r="P29" s="71">
        <v>13</v>
      </c>
      <c r="Q29" s="65">
        <v>2.1631</v>
      </c>
      <c r="R29" s="60">
        <v>96</v>
      </c>
      <c r="S29" s="65">
        <v>15.9734</v>
      </c>
      <c r="T29" s="60">
        <v>18</v>
      </c>
      <c r="U29" s="67">
        <v>2.9950100000000002</v>
      </c>
      <c r="V29" s="60">
        <v>38</v>
      </c>
      <c r="W29" s="67">
        <v>6.3228</v>
      </c>
      <c r="X29" s="68">
        <v>1873</v>
      </c>
      <c r="Y29" s="69">
        <v>99.947000000000003</v>
      </c>
    </row>
    <row r="30" spans="1:25" s="21" customFormat="1" ht="15" customHeight="1" x14ac:dyDescent="0.2">
      <c r="A30" s="20" t="s">
        <v>17</v>
      </c>
      <c r="B30" s="22" t="s">
        <v>42</v>
      </c>
      <c r="C30" s="23">
        <f t="shared" si="0"/>
        <v>1087</v>
      </c>
      <c r="D30" s="33">
        <v>7</v>
      </c>
      <c r="E30" s="25">
        <v>0.64400000000000002</v>
      </c>
      <c r="F30" s="32">
        <v>2</v>
      </c>
      <c r="G30" s="25">
        <v>0.184</v>
      </c>
      <c r="H30" s="26">
        <v>54</v>
      </c>
      <c r="I30" s="25">
        <v>4.9678000000000004</v>
      </c>
      <c r="J30" s="26">
        <v>288</v>
      </c>
      <c r="K30" s="25">
        <v>26.494900000000001</v>
      </c>
      <c r="L30" s="26">
        <v>710</v>
      </c>
      <c r="M30" s="25">
        <v>65.317400000000006</v>
      </c>
      <c r="N30" s="26">
        <v>0</v>
      </c>
      <c r="O30" s="25">
        <v>0</v>
      </c>
      <c r="P30" s="27">
        <v>26</v>
      </c>
      <c r="Q30" s="28">
        <v>2.3919000000000001</v>
      </c>
      <c r="R30" s="24">
        <v>69</v>
      </c>
      <c r="S30" s="28">
        <v>6.3476999999999997</v>
      </c>
      <c r="T30" s="33">
        <v>9</v>
      </c>
      <c r="U30" s="29">
        <v>0.82796999999999998</v>
      </c>
      <c r="V30" s="33">
        <v>15</v>
      </c>
      <c r="W30" s="29">
        <v>1.3798999999999999</v>
      </c>
      <c r="X30" s="30">
        <v>3616</v>
      </c>
      <c r="Y30" s="31">
        <v>99.971999999999994</v>
      </c>
    </row>
    <row r="31" spans="1:25" s="21" customFormat="1" ht="15" customHeight="1" x14ac:dyDescent="0.2">
      <c r="A31" s="20" t="s">
        <v>17</v>
      </c>
      <c r="B31" s="70" t="s">
        <v>43</v>
      </c>
      <c r="C31" s="73">
        <f t="shared" si="0"/>
        <v>809</v>
      </c>
      <c r="D31" s="60">
        <v>27</v>
      </c>
      <c r="E31" s="61">
        <v>3.3374999999999999</v>
      </c>
      <c r="F31" s="63">
        <v>20</v>
      </c>
      <c r="G31" s="61">
        <v>2.4722</v>
      </c>
      <c r="H31" s="62">
        <v>74</v>
      </c>
      <c r="I31" s="61">
        <v>9.1471</v>
      </c>
      <c r="J31" s="63">
        <v>107</v>
      </c>
      <c r="K31" s="61">
        <v>13.2262</v>
      </c>
      <c r="L31" s="62">
        <v>559</v>
      </c>
      <c r="M31" s="61">
        <v>69.097700000000003</v>
      </c>
      <c r="N31" s="62">
        <v>0</v>
      </c>
      <c r="O31" s="61">
        <v>0</v>
      </c>
      <c r="P31" s="64">
        <v>22</v>
      </c>
      <c r="Q31" s="65">
        <v>2.7193999999999998</v>
      </c>
      <c r="R31" s="60">
        <v>105</v>
      </c>
      <c r="S31" s="65">
        <v>12.978999999999999</v>
      </c>
      <c r="T31" s="72">
        <v>13</v>
      </c>
      <c r="U31" s="67">
        <v>1.6069199999999999</v>
      </c>
      <c r="V31" s="72">
        <v>27</v>
      </c>
      <c r="W31" s="67">
        <v>3.3374999999999999</v>
      </c>
      <c r="X31" s="68">
        <v>2170</v>
      </c>
      <c r="Y31" s="69">
        <v>97.465000000000003</v>
      </c>
    </row>
    <row r="32" spans="1:25" s="21" customFormat="1" ht="15" customHeight="1" x14ac:dyDescent="0.2">
      <c r="A32" s="20" t="s">
        <v>17</v>
      </c>
      <c r="B32" s="22" t="s">
        <v>45</v>
      </c>
      <c r="C32" s="23">
        <f t="shared" si="0"/>
        <v>148</v>
      </c>
      <c r="D32" s="24">
        <v>4</v>
      </c>
      <c r="E32" s="25">
        <v>2.7027000000000001</v>
      </c>
      <c r="F32" s="26">
        <v>0</v>
      </c>
      <c r="G32" s="25">
        <v>0</v>
      </c>
      <c r="H32" s="26">
        <v>0</v>
      </c>
      <c r="I32" s="25">
        <v>0</v>
      </c>
      <c r="J32" s="26">
        <v>54</v>
      </c>
      <c r="K32" s="25">
        <v>36.486499999999999</v>
      </c>
      <c r="L32" s="32">
        <v>90</v>
      </c>
      <c r="M32" s="25">
        <v>60.8108</v>
      </c>
      <c r="N32" s="32">
        <v>0</v>
      </c>
      <c r="O32" s="25">
        <v>0</v>
      </c>
      <c r="P32" s="34">
        <v>0</v>
      </c>
      <c r="Q32" s="28">
        <v>0</v>
      </c>
      <c r="R32" s="33">
        <v>13</v>
      </c>
      <c r="S32" s="28">
        <v>8.7837999999999994</v>
      </c>
      <c r="T32" s="24">
        <v>0</v>
      </c>
      <c r="U32" s="29">
        <v>0</v>
      </c>
      <c r="V32" s="24">
        <v>0</v>
      </c>
      <c r="W32" s="29">
        <v>0</v>
      </c>
      <c r="X32" s="30">
        <v>978</v>
      </c>
      <c r="Y32" s="31">
        <v>100</v>
      </c>
    </row>
    <row r="33" spans="1:25" s="21" customFormat="1" ht="15" customHeight="1" x14ac:dyDescent="0.2">
      <c r="A33" s="20" t="s">
        <v>17</v>
      </c>
      <c r="B33" s="70" t="s">
        <v>44</v>
      </c>
      <c r="C33" s="59">
        <f t="shared" si="0"/>
        <v>943</v>
      </c>
      <c r="D33" s="72">
        <v>6</v>
      </c>
      <c r="E33" s="61">
        <v>0.63629999999999998</v>
      </c>
      <c r="F33" s="62">
        <v>6</v>
      </c>
      <c r="G33" s="61">
        <v>0.63629999999999998</v>
      </c>
      <c r="H33" s="63">
        <v>33</v>
      </c>
      <c r="I33" s="61">
        <v>3.4994999999999998</v>
      </c>
      <c r="J33" s="62">
        <v>197</v>
      </c>
      <c r="K33" s="61">
        <v>20.890799999999999</v>
      </c>
      <c r="L33" s="62">
        <v>673</v>
      </c>
      <c r="M33" s="61">
        <v>71.367999999999995</v>
      </c>
      <c r="N33" s="63">
        <v>0</v>
      </c>
      <c r="O33" s="61">
        <v>0</v>
      </c>
      <c r="P33" s="71">
        <v>28</v>
      </c>
      <c r="Q33" s="65">
        <v>2.9691999999999998</v>
      </c>
      <c r="R33" s="72">
        <v>63</v>
      </c>
      <c r="S33" s="65">
        <v>6.6807999999999996</v>
      </c>
      <c r="T33" s="72">
        <v>9</v>
      </c>
      <c r="U33" s="67">
        <v>0.95440000000000003</v>
      </c>
      <c r="V33" s="72">
        <v>8</v>
      </c>
      <c r="W33" s="67">
        <v>0.84840000000000004</v>
      </c>
      <c r="X33" s="68">
        <v>2372</v>
      </c>
      <c r="Y33" s="69">
        <v>100</v>
      </c>
    </row>
    <row r="34" spans="1:25" s="21" customFormat="1" ht="15" customHeight="1" x14ac:dyDescent="0.2">
      <c r="A34" s="20" t="s">
        <v>17</v>
      </c>
      <c r="B34" s="22" t="s">
        <v>46</v>
      </c>
      <c r="C34" s="35">
        <f t="shared" si="0"/>
        <v>236</v>
      </c>
      <c r="D34" s="24">
        <v>76</v>
      </c>
      <c r="E34" s="25">
        <v>32.203400000000002</v>
      </c>
      <c r="F34" s="26">
        <v>0</v>
      </c>
      <c r="G34" s="25">
        <v>0</v>
      </c>
      <c r="H34" s="32">
        <v>7</v>
      </c>
      <c r="I34" s="25">
        <v>2.9661</v>
      </c>
      <c r="J34" s="26">
        <v>0</v>
      </c>
      <c r="K34" s="25">
        <v>0</v>
      </c>
      <c r="L34" s="32">
        <v>149</v>
      </c>
      <c r="M34" s="25">
        <v>63.135599999999997</v>
      </c>
      <c r="N34" s="32">
        <v>0</v>
      </c>
      <c r="O34" s="25">
        <v>0</v>
      </c>
      <c r="P34" s="27">
        <v>4</v>
      </c>
      <c r="Q34" s="28">
        <v>1.6949000000000001</v>
      </c>
      <c r="R34" s="33">
        <v>24</v>
      </c>
      <c r="S34" s="28">
        <v>10.169499999999999</v>
      </c>
      <c r="T34" s="33">
        <v>0</v>
      </c>
      <c r="U34" s="29">
        <v>0</v>
      </c>
      <c r="V34" s="33">
        <v>17</v>
      </c>
      <c r="W34" s="29">
        <v>7.2034000000000002</v>
      </c>
      <c r="X34" s="30">
        <v>825</v>
      </c>
      <c r="Y34" s="31">
        <v>100</v>
      </c>
    </row>
    <row r="35" spans="1:25" s="21" customFormat="1" ht="15" customHeight="1" x14ac:dyDescent="0.2">
      <c r="A35" s="20" t="s">
        <v>17</v>
      </c>
      <c r="B35" s="70" t="s">
        <v>49</v>
      </c>
      <c r="C35" s="73">
        <f t="shared" si="0"/>
        <v>211</v>
      </c>
      <c r="D35" s="72">
        <v>3</v>
      </c>
      <c r="E35" s="61">
        <v>1.4218</v>
      </c>
      <c r="F35" s="62">
        <v>0</v>
      </c>
      <c r="G35" s="61">
        <v>0</v>
      </c>
      <c r="H35" s="63">
        <v>29</v>
      </c>
      <c r="I35" s="61">
        <v>13.7441</v>
      </c>
      <c r="J35" s="62">
        <v>12</v>
      </c>
      <c r="K35" s="61">
        <v>5.6871999999999998</v>
      </c>
      <c r="L35" s="63">
        <v>162</v>
      </c>
      <c r="M35" s="61">
        <v>76.777299999999997</v>
      </c>
      <c r="N35" s="62">
        <v>0</v>
      </c>
      <c r="O35" s="61">
        <v>0</v>
      </c>
      <c r="P35" s="71">
        <v>5</v>
      </c>
      <c r="Q35" s="65">
        <v>2.3696999999999999</v>
      </c>
      <c r="R35" s="72">
        <v>25</v>
      </c>
      <c r="S35" s="65">
        <v>11.8483</v>
      </c>
      <c r="T35" s="72">
        <v>3</v>
      </c>
      <c r="U35" s="67">
        <v>1.4218</v>
      </c>
      <c r="V35" s="72">
        <v>6</v>
      </c>
      <c r="W35" s="67">
        <v>2.8435999999999999</v>
      </c>
      <c r="X35" s="68">
        <v>1064</v>
      </c>
      <c r="Y35" s="69">
        <v>100</v>
      </c>
    </row>
    <row r="36" spans="1:25" s="21" customFormat="1" ht="15" customHeight="1" x14ac:dyDescent="0.2">
      <c r="A36" s="20" t="s">
        <v>17</v>
      </c>
      <c r="B36" s="22" t="s">
        <v>53</v>
      </c>
      <c r="C36" s="35">
        <f t="shared" si="0"/>
        <v>338</v>
      </c>
      <c r="D36" s="33">
        <v>4</v>
      </c>
      <c r="E36" s="25">
        <v>1.1834</v>
      </c>
      <c r="F36" s="26">
        <v>14</v>
      </c>
      <c r="G36" s="25">
        <v>4.1420000000000003</v>
      </c>
      <c r="H36" s="26">
        <v>115</v>
      </c>
      <c r="I36" s="25">
        <v>34.023699999999998</v>
      </c>
      <c r="J36" s="32">
        <v>40</v>
      </c>
      <c r="K36" s="25">
        <v>11.834300000000001</v>
      </c>
      <c r="L36" s="32">
        <v>135</v>
      </c>
      <c r="M36" s="25">
        <v>39.940800000000003</v>
      </c>
      <c r="N36" s="26">
        <v>2</v>
      </c>
      <c r="O36" s="25">
        <v>0.5917</v>
      </c>
      <c r="P36" s="34">
        <v>28</v>
      </c>
      <c r="Q36" s="28">
        <v>8.2840000000000007</v>
      </c>
      <c r="R36" s="33">
        <v>35</v>
      </c>
      <c r="S36" s="28">
        <v>10.355</v>
      </c>
      <c r="T36" s="24">
        <v>9</v>
      </c>
      <c r="U36" s="29">
        <v>2.6627200000000002</v>
      </c>
      <c r="V36" s="24">
        <v>40</v>
      </c>
      <c r="W36" s="29">
        <v>11.834300000000001</v>
      </c>
      <c r="X36" s="30">
        <v>658</v>
      </c>
      <c r="Y36" s="31">
        <v>100</v>
      </c>
    </row>
    <row r="37" spans="1:25" s="21" customFormat="1" ht="15" customHeight="1" x14ac:dyDescent="0.2">
      <c r="A37" s="20" t="s">
        <v>17</v>
      </c>
      <c r="B37" s="70" t="s">
        <v>50</v>
      </c>
      <c r="C37" s="59">
        <f t="shared" si="0"/>
        <v>170</v>
      </c>
      <c r="D37" s="60">
        <v>0</v>
      </c>
      <c r="E37" s="61">
        <v>0</v>
      </c>
      <c r="F37" s="62">
        <v>1</v>
      </c>
      <c r="G37" s="61">
        <v>0.58819999999999995</v>
      </c>
      <c r="H37" s="62">
        <v>6</v>
      </c>
      <c r="I37" s="61">
        <v>3.5293999999999999</v>
      </c>
      <c r="J37" s="62">
        <v>5</v>
      </c>
      <c r="K37" s="61">
        <v>2.9411999999999998</v>
      </c>
      <c r="L37" s="62">
        <v>156</v>
      </c>
      <c r="M37" s="61">
        <v>91.764700000000005</v>
      </c>
      <c r="N37" s="63">
        <v>0</v>
      </c>
      <c r="O37" s="61">
        <v>0</v>
      </c>
      <c r="P37" s="71">
        <v>2</v>
      </c>
      <c r="Q37" s="65">
        <v>1.1765000000000001</v>
      </c>
      <c r="R37" s="72">
        <v>14</v>
      </c>
      <c r="S37" s="65">
        <v>8.2353000000000005</v>
      </c>
      <c r="T37" s="60">
        <v>5</v>
      </c>
      <c r="U37" s="67">
        <v>2.9411800000000001</v>
      </c>
      <c r="V37" s="60">
        <v>0</v>
      </c>
      <c r="W37" s="67">
        <v>0</v>
      </c>
      <c r="X37" s="68">
        <v>483</v>
      </c>
      <c r="Y37" s="69">
        <v>100</v>
      </c>
    </row>
    <row r="38" spans="1:25" s="21" customFormat="1" ht="15" customHeight="1" x14ac:dyDescent="0.2">
      <c r="A38" s="20" t="s">
        <v>17</v>
      </c>
      <c r="B38" s="22" t="s">
        <v>51</v>
      </c>
      <c r="C38" s="23">
        <f t="shared" si="0"/>
        <v>1158</v>
      </c>
      <c r="D38" s="24">
        <v>1</v>
      </c>
      <c r="E38" s="25">
        <v>8.6400000000000005E-2</v>
      </c>
      <c r="F38" s="26">
        <v>29</v>
      </c>
      <c r="G38" s="25">
        <v>2.5043000000000002</v>
      </c>
      <c r="H38" s="26">
        <v>284</v>
      </c>
      <c r="I38" s="25">
        <v>24.524999999999999</v>
      </c>
      <c r="J38" s="26">
        <v>229</v>
      </c>
      <c r="K38" s="25">
        <v>19.775500000000001</v>
      </c>
      <c r="L38" s="26">
        <v>596</v>
      </c>
      <c r="M38" s="25">
        <v>51.468000000000004</v>
      </c>
      <c r="N38" s="26">
        <v>5</v>
      </c>
      <c r="O38" s="25">
        <v>0.43180000000000002</v>
      </c>
      <c r="P38" s="27">
        <v>14</v>
      </c>
      <c r="Q38" s="28">
        <v>1.2090000000000001</v>
      </c>
      <c r="R38" s="33">
        <v>171</v>
      </c>
      <c r="S38" s="28">
        <v>14.7668</v>
      </c>
      <c r="T38" s="24">
        <v>30</v>
      </c>
      <c r="U38" s="29">
        <v>2.5906699999999998</v>
      </c>
      <c r="V38" s="24">
        <v>32</v>
      </c>
      <c r="W38" s="29">
        <v>2.7633999999999999</v>
      </c>
      <c r="X38" s="30">
        <v>2577</v>
      </c>
      <c r="Y38" s="31">
        <v>100</v>
      </c>
    </row>
    <row r="39" spans="1:25" s="21" customFormat="1" ht="15" customHeight="1" x14ac:dyDescent="0.2">
      <c r="A39" s="20" t="s">
        <v>17</v>
      </c>
      <c r="B39" s="70" t="s">
        <v>52</v>
      </c>
      <c r="C39" s="59">
        <f t="shared" si="0"/>
        <v>194</v>
      </c>
      <c r="D39" s="72">
        <v>29</v>
      </c>
      <c r="E39" s="61">
        <v>14.948499999999999</v>
      </c>
      <c r="F39" s="62">
        <v>0</v>
      </c>
      <c r="G39" s="61">
        <v>0</v>
      </c>
      <c r="H39" s="63">
        <v>78</v>
      </c>
      <c r="I39" s="61">
        <v>40.206200000000003</v>
      </c>
      <c r="J39" s="62">
        <v>4</v>
      </c>
      <c r="K39" s="61">
        <v>2.0619000000000001</v>
      </c>
      <c r="L39" s="63">
        <v>82</v>
      </c>
      <c r="M39" s="61">
        <v>42.268000000000001</v>
      </c>
      <c r="N39" s="62">
        <v>0</v>
      </c>
      <c r="O39" s="61">
        <v>0</v>
      </c>
      <c r="P39" s="71">
        <v>1</v>
      </c>
      <c r="Q39" s="65">
        <v>0.51549999999999996</v>
      </c>
      <c r="R39" s="60">
        <v>10</v>
      </c>
      <c r="S39" s="65">
        <v>5.1546000000000003</v>
      </c>
      <c r="T39" s="60">
        <v>0</v>
      </c>
      <c r="U39" s="67">
        <v>0</v>
      </c>
      <c r="V39" s="60">
        <v>16</v>
      </c>
      <c r="W39" s="67">
        <v>8.2474000000000007</v>
      </c>
      <c r="X39" s="68">
        <v>880</v>
      </c>
      <c r="Y39" s="69">
        <v>100</v>
      </c>
    </row>
    <row r="40" spans="1:25" s="21" customFormat="1" ht="15" customHeight="1" x14ac:dyDescent="0.2">
      <c r="A40" s="20" t="s">
        <v>17</v>
      </c>
      <c r="B40" s="22" t="s">
        <v>54</v>
      </c>
      <c r="C40" s="35">
        <f t="shared" si="0"/>
        <v>3880</v>
      </c>
      <c r="D40" s="24">
        <v>26</v>
      </c>
      <c r="E40" s="25">
        <v>0.67010000000000003</v>
      </c>
      <c r="F40" s="26">
        <v>138</v>
      </c>
      <c r="G40" s="25">
        <v>3.5567000000000002</v>
      </c>
      <c r="H40" s="26">
        <v>1303</v>
      </c>
      <c r="I40" s="25">
        <v>33.582500000000003</v>
      </c>
      <c r="J40" s="32">
        <v>1035</v>
      </c>
      <c r="K40" s="25">
        <v>26.6753</v>
      </c>
      <c r="L40" s="32">
        <v>1346</v>
      </c>
      <c r="M40" s="25">
        <v>34.6907</v>
      </c>
      <c r="N40" s="26">
        <v>1</v>
      </c>
      <c r="O40" s="25">
        <v>2.58E-2</v>
      </c>
      <c r="P40" s="27">
        <v>31</v>
      </c>
      <c r="Q40" s="28">
        <v>0.79900000000000004</v>
      </c>
      <c r="R40" s="33">
        <v>812</v>
      </c>
      <c r="S40" s="28">
        <v>20.927800000000001</v>
      </c>
      <c r="T40" s="24">
        <v>18</v>
      </c>
      <c r="U40" s="29">
        <v>0.46392</v>
      </c>
      <c r="V40" s="24">
        <v>282</v>
      </c>
      <c r="W40" s="29">
        <v>7.2679999999999998</v>
      </c>
      <c r="X40" s="30">
        <v>4916</v>
      </c>
      <c r="Y40" s="31">
        <v>99.552000000000007</v>
      </c>
    </row>
    <row r="41" spans="1:25" s="21" customFormat="1" ht="15" customHeight="1" x14ac:dyDescent="0.2">
      <c r="A41" s="20" t="s">
        <v>17</v>
      </c>
      <c r="B41" s="70" t="s">
        <v>47</v>
      </c>
      <c r="C41" s="59">
        <f t="shared" si="0"/>
        <v>1134</v>
      </c>
      <c r="D41" s="72">
        <v>13</v>
      </c>
      <c r="E41" s="61">
        <v>1.1464000000000001</v>
      </c>
      <c r="F41" s="62">
        <v>8</v>
      </c>
      <c r="G41" s="61">
        <v>0.70550000000000002</v>
      </c>
      <c r="H41" s="62">
        <v>157</v>
      </c>
      <c r="I41" s="61">
        <v>13.844799999999999</v>
      </c>
      <c r="J41" s="62">
        <v>374</v>
      </c>
      <c r="K41" s="61">
        <v>32.980600000000003</v>
      </c>
      <c r="L41" s="63">
        <v>537</v>
      </c>
      <c r="M41" s="61">
        <v>47.354500000000002</v>
      </c>
      <c r="N41" s="63">
        <v>0</v>
      </c>
      <c r="O41" s="61">
        <v>0</v>
      </c>
      <c r="P41" s="64">
        <v>45</v>
      </c>
      <c r="Q41" s="65">
        <v>3.9683000000000002</v>
      </c>
      <c r="R41" s="60">
        <v>140</v>
      </c>
      <c r="S41" s="65">
        <v>12.345700000000001</v>
      </c>
      <c r="T41" s="72">
        <v>14</v>
      </c>
      <c r="U41" s="67">
        <v>1.2345699999999999</v>
      </c>
      <c r="V41" s="72">
        <v>42</v>
      </c>
      <c r="W41" s="67">
        <v>3.7037</v>
      </c>
      <c r="X41" s="68">
        <v>2618</v>
      </c>
      <c r="Y41" s="69">
        <v>100</v>
      </c>
    </row>
    <row r="42" spans="1:25" s="21" customFormat="1" ht="15" customHeight="1" x14ac:dyDescent="0.2">
      <c r="A42" s="20" t="s">
        <v>17</v>
      </c>
      <c r="B42" s="22" t="s">
        <v>48</v>
      </c>
      <c r="C42" s="35">
        <f t="shared" si="0"/>
        <v>70</v>
      </c>
      <c r="D42" s="24">
        <v>7</v>
      </c>
      <c r="E42" s="25">
        <v>10</v>
      </c>
      <c r="F42" s="26">
        <v>0</v>
      </c>
      <c r="G42" s="25">
        <v>0</v>
      </c>
      <c r="H42" s="26">
        <v>4</v>
      </c>
      <c r="I42" s="25">
        <v>5.7142999999999997</v>
      </c>
      <c r="J42" s="32">
        <v>5</v>
      </c>
      <c r="K42" s="25">
        <v>7.1429</v>
      </c>
      <c r="L42" s="32">
        <v>53</v>
      </c>
      <c r="M42" s="25">
        <v>75.714299999999994</v>
      </c>
      <c r="N42" s="32">
        <v>1</v>
      </c>
      <c r="O42" s="25">
        <v>1.4286000000000001</v>
      </c>
      <c r="P42" s="27">
        <v>0</v>
      </c>
      <c r="Q42" s="28">
        <v>0</v>
      </c>
      <c r="R42" s="33">
        <v>8</v>
      </c>
      <c r="S42" s="28">
        <v>11.428599999999999</v>
      </c>
      <c r="T42" s="24">
        <v>2</v>
      </c>
      <c r="U42" s="29">
        <v>2.8571399999999998</v>
      </c>
      <c r="V42" s="24">
        <v>2</v>
      </c>
      <c r="W42" s="29">
        <v>2.8571</v>
      </c>
      <c r="X42" s="30">
        <v>481</v>
      </c>
      <c r="Y42" s="31">
        <v>100</v>
      </c>
    </row>
    <row r="43" spans="1:25" s="21" customFormat="1" ht="15" customHeight="1" x14ac:dyDescent="0.2">
      <c r="A43" s="20" t="s">
        <v>17</v>
      </c>
      <c r="B43" s="70" t="s">
        <v>55</v>
      </c>
      <c r="C43" s="59">
        <f t="shared" si="0"/>
        <v>596</v>
      </c>
      <c r="D43" s="60">
        <v>0</v>
      </c>
      <c r="E43" s="61">
        <v>0</v>
      </c>
      <c r="F43" s="62">
        <v>8</v>
      </c>
      <c r="G43" s="61">
        <v>1.3423</v>
      </c>
      <c r="H43" s="63">
        <v>12</v>
      </c>
      <c r="I43" s="61">
        <v>2.0133999999999999</v>
      </c>
      <c r="J43" s="62">
        <v>78</v>
      </c>
      <c r="K43" s="61">
        <v>13.087199999999999</v>
      </c>
      <c r="L43" s="62">
        <v>475</v>
      </c>
      <c r="M43" s="61">
        <v>79.697999999999993</v>
      </c>
      <c r="N43" s="62">
        <v>1</v>
      </c>
      <c r="O43" s="61">
        <v>0.1678</v>
      </c>
      <c r="P43" s="64">
        <v>22</v>
      </c>
      <c r="Q43" s="65">
        <v>3.6913</v>
      </c>
      <c r="R43" s="72">
        <v>43</v>
      </c>
      <c r="S43" s="65">
        <v>7.2148000000000003</v>
      </c>
      <c r="T43" s="72">
        <v>5</v>
      </c>
      <c r="U43" s="67">
        <v>0.83892999999999995</v>
      </c>
      <c r="V43" s="72">
        <v>2</v>
      </c>
      <c r="W43" s="67">
        <v>0.33560000000000001</v>
      </c>
      <c r="X43" s="68">
        <v>3631</v>
      </c>
      <c r="Y43" s="69">
        <v>100</v>
      </c>
    </row>
    <row r="44" spans="1:25" s="21" customFormat="1" ht="15" customHeight="1" x14ac:dyDescent="0.2">
      <c r="A44" s="20" t="s">
        <v>17</v>
      </c>
      <c r="B44" s="22" t="s">
        <v>56</v>
      </c>
      <c r="C44" s="23">
        <f t="shared" si="0"/>
        <v>390</v>
      </c>
      <c r="D44" s="24">
        <v>34</v>
      </c>
      <c r="E44" s="25">
        <v>8.7179000000000002</v>
      </c>
      <c r="F44" s="32">
        <v>4</v>
      </c>
      <c r="G44" s="25">
        <v>1.0256000000000001</v>
      </c>
      <c r="H44" s="26">
        <v>26</v>
      </c>
      <c r="I44" s="25">
        <v>6.6666999999999996</v>
      </c>
      <c r="J44" s="26">
        <v>73</v>
      </c>
      <c r="K44" s="25">
        <v>18.7179</v>
      </c>
      <c r="L44" s="26">
        <v>235</v>
      </c>
      <c r="M44" s="25">
        <v>60.256399999999999</v>
      </c>
      <c r="N44" s="32">
        <v>0</v>
      </c>
      <c r="O44" s="25">
        <v>0</v>
      </c>
      <c r="P44" s="34">
        <v>18</v>
      </c>
      <c r="Q44" s="28">
        <v>4.6154000000000002</v>
      </c>
      <c r="R44" s="33">
        <v>28</v>
      </c>
      <c r="S44" s="28">
        <v>7.1795</v>
      </c>
      <c r="T44" s="33">
        <v>2</v>
      </c>
      <c r="U44" s="29">
        <v>0.51282000000000005</v>
      </c>
      <c r="V44" s="33">
        <v>9</v>
      </c>
      <c r="W44" s="29">
        <v>2.3077000000000001</v>
      </c>
      <c r="X44" s="30">
        <v>1815</v>
      </c>
      <c r="Y44" s="31">
        <v>100</v>
      </c>
    </row>
    <row r="45" spans="1:25" s="21" customFormat="1" ht="15" customHeight="1" x14ac:dyDescent="0.2">
      <c r="A45" s="20" t="s">
        <v>17</v>
      </c>
      <c r="B45" s="70" t="s">
        <v>57</v>
      </c>
      <c r="C45" s="59">
        <f t="shared" si="0"/>
        <v>505</v>
      </c>
      <c r="D45" s="72">
        <v>5</v>
      </c>
      <c r="E45" s="61">
        <v>0.99009999999999998</v>
      </c>
      <c r="F45" s="62">
        <v>7</v>
      </c>
      <c r="G45" s="61">
        <v>1.3861000000000001</v>
      </c>
      <c r="H45" s="63">
        <v>74</v>
      </c>
      <c r="I45" s="61">
        <v>14.653499999999999</v>
      </c>
      <c r="J45" s="62">
        <v>29</v>
      </c>
      <c r="K45" s="61">
        <v>5.7426000000000004</v>
      </c>
      <c r="L45" s="63">
        <v>359</v>
      </c>
      <c r="M45" s="61">
        <v>71.089100000000002</v>
      </c>
      <c r="N45" s="62">
        <v>2</v>
      </c>
      <c r="O45" s="61">
        <v>0.39600000000000002</v>
      </c>
      <c r="P45" s="64">
        <v>29</v>
      </c>
      <c r="Q45" s="65">
        <v>5.7426000000000004</v>
      </c>
      <c r="R45" s="60">
        <v>36</v>
      </c>
      <c r="S45" s="65">
        <v>7.1287000000000003</v>
      </c>
      <c r="T45" s="72">
        <v>8</v>
      </c>
      <c r="U45" s="67">
        <v>1.58416</v>
      </c>
      <c r="V45" s="72">
        <v>9</v>
      </c>
      <c r="W45" s="67">
        <v>1.7822</v>
      </c>
      <c r="X45" s="68">
        <v>1283</v>
      </c>
      <c r="Y45" s="69">
        <v>100</v>
      </c>
    </row>
    <row r="46" spans="1:25" s="21" customFormat="1" ht="15" customHeight="1" x14ac:dyDescent="0.2">
      <c r="A46" s="20" t="s">
        <v>17</v>
      </c>
      <c r="B46" s="22" t="s">
        <v>58</v>
      </c>
      <c r="C46" s="23">
        <f t="shared" si="0"/>
        <v>790</v>
      </c>
      <c r="D46" s="24">
        <v>0</v>
      </c>
      <c r="E46" s="25">
        <v>0</v>
      </c>
      <c r="F46" s="26">
        <v>6</v>
      </c>
      <c r="G46" s="25">
        <v>0.75949999999999995</v>
      </c>
      <c r="H46" s="26">
        <v>126</v>
      </c>
      <c r="I46" s="25">
        <v>15.949400000000001</v>
      </c>
      <c r="J46" s="26">
        <v>108</v>
      </c>
      <c r="K46" s="25">
        <v>13.6709</v>
      </c>
      <c r="L46" s="32">
        <v>517</v>
      </c>
      <c r="M46" s="25">
        <v>65.442999999999998</v>
      </c>
      <c r="N46" s="32">
        <v>0</v>
      </c>
      <c r="O46" s="25">
        <v>0</v>
      </c>
      <c r="P46" s="34">
        <v>33</v>
      </c>
      <c r="Q46" s="28">
        <v>4.1772</v>
      </c>
      <c r="R46" s="24">
        <v>111</v>
      </c>
      <c r="S46" s="28">
        <v>14.050599999999999</v>
      </c>
      <c r="T46" s="24">
        <v>2</v>
      </c>
      <c r="U46" s="29">
        <v>0.25316</v>
      </c>
      <c r="V46" s="24">
        <v>20</v>
      </c>
      <c r="W46" s="29">
        <v>2.5316000000000001</v>
      </c>
      <c r="X46" s="30">
        <v>3027</v>
      </c>
      <c r="Y46" s="31">
        <v>100</v>
      </c>
    </row>
    <row r="47" spans="1:25" s="21" customFormat="1" ht="15" customHeight="1" x14ac:dyDescent="0.2">
      <c r="A47" s="20" t="s">
        <v>17</v>
      </c>
      <c r="B47" s="70" t="s">
        <v>59</v>
      </c>
      <c r="C47" s="73">
        <f t="shared" si="0"/>
        <v>67</v>
      </c>
      <c r="D47" s="60">
        <v>0</v>
      </c>
      <c r="E47" s="61">
        <v>0</v>
      </c>
      <c r="F47" s="63">
        <v>1</v>
      </c>
      <c r="G47" s="61">
        <v>1.4924999999999999</v>
      </c>
      <c r="H47" s="63">
        <v>19</v>
      </c>
      <c r="I47" s="61">
        <v>28.3582</v>
      </c>
      <c r="J47" s="63">
        <v>3</v>
      </c>
      <c r="K47" s="61">
        <v>4.4775999999999998</v>
      </c>
      <c r="L47" s="63">
        <v>40</v>
      </c>
      <c r="M47" s="61">
        <v>59.701500000000003</v>
      </c>
      <c r="N47" s="62">
        <v>1</v>
      </c>
      <c r="O47" s="61">
        <v>1.4924999999999999</v>
      </c>
      <c r="P47" s="64">
        <v>3</v>
      </c>
      <c r="Q47" s="65">
        <v>4.4775999999999998</v>
      </c>
      <c r="R47" s="72">
        <v>9</v>
      </c>
      <c r="S47" s="65">
        <v>13.4328</v>
      </c>
      <c r="T47" s="60">
        <v>2</v>
      </c>
      <c r="U47" s="67">
        <v>2.9850699999999999</v>
      </c>
      <c r="V47" s="60">
        <v>4</v>
      </c>
      <c r="W47" s="67">
        <v>5.9701000000000004</v>
      </c>
      <c r="X47" s="68">
        <v>308</v>
      </c>
      <c r="Y47" s="69">
        <v>100</v>
      </c>
    </row>
    <row r="48" spans="1:25" s="21" customFormat="1" ht="15" customHeight="1" x14ac:dyDescent="0.2">
      <c r="A48" s="20" t="s">
        <v>17</v>
      </c>
      <c r="B48" s="22" t="s">
        <v>60</v>
      </c>
      <c r="C48" s="23">
        <f t="shared" si="0"/>
        <v>276</v>
      </c>
      <c r="D48" s="33">
        <v>0</v>
      </c>
      <c r="E48" s="25">
        <v>0</v>
      </c>
      <c r="F48" s="26">
        <v>0</v>
      </c>
      <c r="G48" s="25">
        <v>0</v>
      </c>
      <c r="H48" s="32">
        <v>14</v>
      </c>
      <c r="I48" s="25">
        <v>5.0724999999999998</v>
      </c>
      <c r="J48" s="26">
        <v>89</v>
      </c>
      <c r="K48" s="25">
        <v>32.246400000000001</v>
      </c>
      <c r="L48" s="26">
        <v>168</v>
      </c>
      <c r="M48" s="25">
        <v>60.869599999999998</v>
      </c>
      <c r="N48" s="32">
        <v>0</v>
      </c>
      <c r="O48" s="25">
        <v>0</v>
      </c>
      <c r="P48" s="34">
        <v>5</v>
      </c>
      <c r="Q48" s="28">
        <v>1.8116000000000001</v>
      </c>
      <c r="R48" s="33">
        <v>23</v>
      </c>
      <c r="S48" s="28">
        <v>8.3332999999999995</v>
      </c>
      <c r="T48" s="33">
        <v>1</v>
      </c>
      <c r="U48" s="29">
        <v>0.36231999999999998</v>
      </c>
      <c r="V48" s="33">
        <v>5</v>
      </c>
      <c r="W48" s="29">
        <v>1.8116000000000001</v>
      </c>
      <c r="X48" s="30">
        <v>1236</v>
      </c>
      <c r="Y48" s="31">
        <v>95.631</v>
      </c>
    </row>
    <row r="49" spans="1:25" s="21" customFormat="1" ht="15" customHeight="1" x14ac:dyDescent="0.2">
      <c r="A49" s="20" t="s">
        <v>17</v>
      </c>
      <c r="B49" s="70" t="s">
        <v>61</v>
      </c>
      <c r="C49" s="73">
        <f t="shared" si="0"/>
        <v>61</v>
      </c>
      <c r="D49" s="60">
        <v>13</v>
      </c>
      <c r="E49" s="61">
        <v>21.311499999999999</v>
      </c>
      <c r="F49" s="62">
        <v>0</v>
      </c>
      <c r="G49" s="61">
        <v>0</v>
      </c>
      <c r="H49" s="62">
        <v>1</v>
      </c>
      <c r="I49" s="61">
        <v>1.6393</v>
      </c>
      <c r="J49" s="62">
        <v>4</v>
      </c>
      <c r="K49" s="61">
        <v>6.5574000000000003</v>
      </c>
      <c r="L49" s="63">
        <v>42</v>
      </c>
      <c r="M49" s="61">
        <v>68.852500000000006</v>
      </c>
      <c r="N49" s="63">
        <v>0</v>
      </c>
      <c r="O49" s="61">
        <v>0</v>
      </c>
      <c r="P49" s="64">
        <v>1</v>
      </c>
      <c r="Q49" s="65">
        <v>1.6393</v>
      </c>
      <c r="R49" s="72">
        <v>2</v>
      </c>
      <c r="S49" s="65">
        <v>3.2787000000000002</v>
      </c>
      <c r="T49" s="72">
        <v>0</v>
      </c>
      <c r="U49" s="67">
        <v>0</v>
      </c>
      <c r="V49" s="72">
        <v>0</v>
      </c>
      <c r="W49" s="67">
        <v>0</v>
      </c>
      <c r="X49" s="68">
        <v>688</v>
      </c>
      <c r="Y49" s="69">
        <v>100</v>
      </c>
    </row>
    <row r="50" spans="1:25" s="21" customFormat="1" ht="15" customHeight="1" x14ac:dyDescent="0.2">
      <c r="A50" s="20" t="s">
        <v>17</v>
      </c>
      <c r="B50" s="22" t="s">
        <v>62</v>
      </c>
      <c r="C50" s="23">
        <f t="shared" si="0"/>
        <v>546</v>
      </c>
      <c r="D50" s="24">
        <v>0</v>
      </c>
      <c r="E50" s="25">
        <v>0</v>
      </c>
      <c r="F50" s="26">
        <v>3</v>
      </c>
      <c r="G50" s="25">
        <v>0.54949999999999999</v>
      </c>
      <c r="H50" s="32">
        <v>23</v>
      </c>
      <c r="I50" s="25">
        <v>4.2125000000000004</v>
      </c>
      <c r="J50" s="26">
        <v>105</v>
      </c>
      <c r="K50" s="25">
        <v>19.230799999999999</v>
      </c>
      <c r="L50" s="26">
        <v>401</v>
      </c>
      <c r="M50" s="25">
        <v>73.443200000000004</v>
      </c>
      <c r="N50" s="32">
        <v>0</v>
      </c>
      <c r="O50" s="25">
        <v>0</v>
      </c>
      <c r="P50" s="34">
        <v>14</v>
      </c>
      <c r="Q50" s="28">
        <v>2.5640999999999998</v>
      </c>
      <c r="R50" s="24">
        <v>41</v>
      </c>
      <c r="S50" s="28">
        <v>7.5091999999999999</v>
      </c>
      <c r="T50" s="24">
        <v>5</v>
      </c>
      <c r="U50" s="29">
        <v>0.91574999999999995</v>
      </c>
      <c r="V50" s="24">
        <v>4</v>
      </c>
      <c r="W50" s="29">
        <v>0.73260000000000003</v>
      </c>
      <c r="X50" s="30">
        <v>1818</v>
      </c>
      <c r="Y50" s="31">
        <v>97.36</v>
      </c>
    </row>
    <row r="51" spans="1:25" s="21" customFormat="1" ht="15" customHeight="1" x14ac:dyDescent="0.2">
      <c r="A51" s="20" t="s">
        <v>17</v>
      </c>
      <c r="B51" s="70" t="s">
        <v>63</v>
      </c>
      <c r="C51" s="59">
        <f t="shared" si="0"/>
        <v>898</v>
      </c>
      <c r="D51" s="60">
        <v>8</v>
      </c>
      <c r="E51" s="61">
        <v>0.89090000000000003</v>
      </c>
      <c r="F51" s="63">
        <v>6</v>
      </c>
      <c r="G51" s="61">
        <v>0.66820000000000002</v>
      </c>
      <c r="H51" s="62">
        <v>504</v>
      </c>
      <c r="I51" s="61">
        <v>56.124699999999997</v>
      </c>
      <c r="J51" s="62">
        <v>133</v>
      </c>
      <c r="K51" s="61">
        <v>14.810700000000001</v>
      </c>
      <c r="L51" s="62">
        <v>229</v>
      </c>
      <c r="M51" s="61">
        <v>25.501100000000001</v>
      </c>
      <c r="N51" s="63">
        <v>3</v>
      </c>
      <c r="O51" s="61">
        <v>0.33410000000000001</v>
      </c>
      <c r="P51" s="64">
        <v>15</v>
      </c>
      <c r="Q51" s="65">
        <v>1.6704000000000001</v>
      </c>
      <c r="R51" s="60">
        <v>67</v>
      </c>
      <c r="S51" s="65">
        <v>7.4610000000000003</v>
      </c>
      <c r="T51" s="60">
        <v>26</v>
      </c>
      <c r="U51" s="67">
        <v>2.8953199999999999</v>
      </c>
      <c r="V51" s="60">
        <v>110</v>
      </c>
      <c r="W51" s="67">
        <v>12.2494</v>
      </c>
      <c r="X51" s="68">
        <v>8616</v>
      </c>
      <c r="Y51" s="69">
        <v>100</v>
      </c>
    </row>
    <row r="52" spans="1:25" s="21" customFormat="1" ht="15" customHeight="1" x14ac:dyDescent="0.2">
      <c r="A52" s="20" t="s">
        <v>17</v>
      </c>
      <c r="B52" s="22" t="s">
        <v>64</v>
      </c>
      <c r="C52" s="23">
        <f t="shared" si="0"/>
        <v>610</v>
      </c>
      <c r="D52" s="33">
        <v>11</v>
      </c>
      <c r="E52" s="25">
        <v>1.8032999999999999</v>
      </c>
      <c r="F52" s="26">
        <v>6</v>
      </c>
      <c r="G52" s="25">
        <v>0.98360000000000003</v>
      </c>
      <c r="H52" s="32">
        <v>155</v>
      </c>
      <c r="I52" s="25">
        <v>25.409800000000001</v>
      </c>
      <c r="J52" s="32">
        <v>16</v>
      </c>
      <c r="K52" s="25">
        <v>2.6230000000000002</v>
      </c>
      <c r="L52" s="26">
        <v>412</v>
      </c>
      <c r="M52" s="25">
        <v>67.540999999999997</v>
      </c>
      <c r="N52" s="32">
        <v>5</v>
      </c>
      <c r="O52" s="25">
        <v>0.81969999999999998</v>
      </c>
      <c r="P52" s="27">
        <v>5</v>
      </c>
      <c r="Q52" s="28">
        <v>0.81969999999999998</v>
      </c>
      <c r="R52" s="24">
        <v>40</v>
      </c>
      <c r="S52" s="28">
        <v>6.5574000000000003</v>
      </c>
      <c r="T52" s="24">
        <v>9</v>
      </c>
      <c r="U52" s="29">
        <v>1.4754100000000001</v>
      </c>
      <c r="V52" s="24">
        <v>22</v>
      </c>
      <c r="W52" s="29">
        <v>3.6065999999999998</v>
      </c>
      <c r="X52" s="30">
        <v>1009</v>
      </c>
      <c r="Y52" s="31">
        <v>94.846000000000004</v>
      </c>
    </row>
    <row r="53" spans="1:25" s="21" customFormat="1" ht="15" customHeight="1" x14ac:dyDescent="0.2">
      <c r="A53" s="20" t="s">
        <v>17</v>
      </c>
      <c r="B53" s="70" t="s">
        <v>65</v>
      </c>
      <c r="C53" s="73">
        <f t="shared" si="0"/>
        <v>363</v>
      </c>
      <c r="D53" s="72">
        <v>1</v>
      </c>
      <c r="E53" s="61">
        <v>0.27550000000000002</v>
      </c>
      <c r="F53" s="62">
        <v>2</v>
      </c>
      <c r="G53" s="61">
        <v>0.55100000000000005</v>
      </c>
      <c r="H53" s="63">
        <v>3</v>
      </c>
      <c r="I53" s="61">
        <v>0.82640000000000002</v>
      </c>
      <c r="J53" s="62">
        <v>11</v>
      </c>
      <c r="K53" s="61">
        <v>3.0303</v>
      </c>
      <c r="L53" s="63">
        <v>336</v>
      </c>
      <c r="M53" s="61">
        <v>92.561999999999998</v>
      </c>
      <c r="N53" s="63">
        <v>1</v>
      </c>
      <c r="O53" s="61">
        <v>0.27550000000000002</v>
      </c>
      <c r="P53" s="64">
        <v>9</v>
      </c>
      <c r="Q53" s="65">
        <v>2.4792999999999998</v>
      </c>
      <c r="R53" s="72">
        <v>40</v>
      </c>
      <c r="S53" s="65">
        <v>11.019299999999999</v>
      </c>
      <c r="T53" s="60">
        <v>18</v>
      </c>
      <c r="U53" s="67">
        <v>4.9586800000000002</v>
      </c>
      <c r="V53" s="60">
        <v>2</v>
      </c>
      <c r="W53" s="67">
        <v>0.55100000000000005</v>
      </c>
      <c r="X53" s="68">
        <v>306</v>
      </c>
      <c r="Y53" s="69">
        <v>100</v>
      </c>
    </row>
    <row r="54" spans="1:25" s="21" customFormat="1" ht="15" customHeight="1" x14ac:dyDescent="0.2">
      <c r="A54" s="20" t="s">
        <v>17</v>
      </c>
      <c r="B54" s="22" t="s">
        <v>66</v>
      </c>
      <c r="C54" s="23">
        <f t="shared" si="0"/>
        <v>516</v>
      </c>
      <c r="D54" s="33">
        <v>1</v>
      </c>
      <c r="E54" s="25">
        <v>0.1938</v>
      </c>
      <c r="F54" s="26">
        <v>3</v>
      </c>
      <c r="G54" s="36">
        <v>0.58140000000000003</v>
      </c>
      <c r="H54" s="32">
        <v>101</v>
      </c>
      <c r="I54" s="36">
        <v>19.573599999999999</v>
      </c>
      <c r="J54" s="26">
        <v>184</v>
      </c>
      <c r="K54" s="25">
        <v>35.658900000000003</v>
      </c>
      <c r="L54" s="26">
        <v>208</v>
      </c>
      <c r="M54" s="25">
        <v>40.310099999999998</v>
      </c>
      <c r="N54" s="26">
        <v>0</v>
      </c>
      <c r="O54" s="25">
        <v>0</v>
      </c>
      <c r="P54" s="34">
        <v>19</v>
      </c>
      <c r="Q54" s="28">
        <v>3.6821999999999999</v>
      </c>
      <c r="R54" s="24">
        <v>64</v>
      </c>
      <c r="S54" s="28">
        <v>12.4031</v>
      </c>
      <c r="T54" s="33">
        <v>5</v>
      </c>
      <c r="U54" s="29">
        <v>0.96899000000000002</v>
      </c>
      <c r="V54" s="33">
        <v>45</v>
      </c>
      <c r="W54" s="29">
        <v>8.7209000000000003</v>
      </c>
      <c r="X54" s="30">
        <v>1971</v>
      </c>
      <c r="Y54" s="31">
        <v>100</v>
      </c>
    </row>
    <row r="55" spans="1:25" s="21" customFormat="1" ht="15" customHeight="1" x14ac:dyDescent="0.2">
      <c r="A55" s="20" t="s">
        <v>17</v>
      </c>
      <c r="B55" s="70" t="s">
        <v>67</v>
      </c>
      <c r="C55" s="59">
        <f t="shared" si="0"/>
        <v>531</v>
      </c>
      <c r="D55" s="60">
        <v>9</v>
      </c>
      <c r="E55" s="61">
        <v>1.6949000000000001</v>
      </c>
      <c r="F55" s="62">
        <v>11</v>
      </c>
      <c r="G55" s="61">
        <v>2.0716000000000001</v>
      </c>
      <c r="H55" s="63">
        <v>112</v>
      </c>
      <c r="I55" s="61">
        <v>21.092300000000002</v>
      </c>
      <c r="J55" s="63">
        <v>17</v>
      </c>
      <c r="K55" s="61">
        <v>3.2014999999999998</v>
      </c>
      <c r="L55" s="62">
        <v>333</v>
      </c>
      <c r="M55" s="61">
        <v>62.7119</v>
      </c>
      <c r="N55" s="62">
        <v>5</v>
      </c>
      <c r="O55" s="61">
        <v>0.94159999999999999</v>
      </c>
      <c r="P55" s="71">
        <v>44</v>
      </c>
      <c r="Q55" s="65">
        <v>8.2863000000000007</v>
      </c>
      <c r="R55" s="60">
        <v>89</v>
      </c>
      <c r="S55" s="65">
        <v>16.7608</v>
      </c>
      <c r="T55" s="72">
        <v>17</v>
      </c>
      <c r="U55" s="67">
        <v>3.2015099999999999</v>
      </c>
      <c r="V55" s="72">
        <v>41</v>
      </c>
      <c r="W55" s="67">
        <v>7.7213000000000003</v>
      </c>
      <c r="X55" s="68">
        <v>2305</v>
      </c>
      <c r="Y55" s="69">
        <v>100</v>
      </c>
    </row>
    <row r="56" spans="1:25" s="21" customFormat="1" ht="15" customHeight="1" x14ac:dyDescent="0.2">
      <c r="A56" s="20" t="s">
        <v>17</v>
      </c>
      <c r="B56" s="22" t="s">
        <v>68</v>
      </c>
      <c r="C56" s="23">
        <f t="shared" si="0"/>
        <v>329</v>
      </c>
      <c r="D56" s="24">
        <v>0</v>
      </c>
      <c r="E56" s="25">
        <v>0</v>
      </c>
      <c r="F56" s="26">
        <v>0</v>
      </c>
      <c r="G56" s="25">
        <v>0</v>
      </c>
      <c r="H56" s="26">
        <v>0</v>
      </c>
      <c r="I56" s="25">
        <v>0</v>
      </c>
      <c r="J56" s="32">
        <v>33</v>
      </c>
      <c r="K56" s="25">
        <v>10.0304</v>
      </c>
      <c r="L56" s="26">
        <v>291</v>
      </c>
      <c r="M56" s="25">
        <v>88.449799999999996</v>
      </c>
      <c r="N56" s="32">
        <v>0</v>
      </c>
      <c r="O56" s="25">
        <v>0</v>
      </c>
      <c r="P56" s="27">
        <v>5</v>
      </c>
      <c r="Q56" s="28">
        <v>1.5198</v>
      </c>
      <c r="R56" s="33">
        <v>43</v>
      </c>
      <c r="S56" s="28">
        <v>13.069900000000001</v>
      </c>
      <c r="T56" s="33">
        <v>2</v>
      </c>
      <c r="U56" s="29">
        <v>0.6079</v>
      </c>
      <c r="V56" s="33">
        <v>1</v>
      </c>
      <c r="W56" s="29">
        <v>0.30399999999999999</v>
      </c>
      <c r="X56" s="30">
        <v>720</v>
      </c>
      <c r="Y56" s="31">
        <v>100</v>
      </c>
    </row>
    <row r="57" spans="1:25" s="21" customFormat="1" ht="15" customHeight="1" x14ac:dyDescent="0.2">
      <c r="A57" s="20" t="s">
        <v>17</v>
      </c>
      <c r="B57" s="70" t="s">
        <v>69</v>
      </c>
      <c r="C57" s="59">
        <f t="shared" si="0"/>
        <v>738</v>
      </c>
      <c r="D57" s="60">
        <v>13</v>
      </c>
      <c r="E57" s="61">
        <v>1.7615000000000001</v>
      </c>
      <c r="F57" s="63">
        <v>4</v>
      </c>
      <c r="G57" s="61">
        <v>0.54200000000000004</v>
      </c>
      <c r="H57" s="62">
        <v>62</v>
      </c>
      <c r="I57" s="61">
        <v>8.4010999999999996</v>
      </c>
      <c r="J57" s="62">
        <v>83</v>
      </c>
      <c r="K57" s="61">
        <v>11.246600000000001</v>
      </c>
      <c r="L57" s="62">
        <v>548</v>
      </c>
      <c r="M57" s="61">
        <v>74.2547</v>
      </c>
      <c r="N57" s="62">
        <v>0</v>
      </c>
      <c r="O57" s="61">
        <v>0</v>
      </c>
      <c r="P57" s="71">
        <v>28</v>
      </c>
      <c r="Q57" s="65">
        <v>3.794</v>
      </c>
      <c r="R57" s="72">
        <v>69</v>
      </c>
      <c r="S57" s="65">
        <v>9.3496000000000006</v>
      </c>
      <c r="T57" s="72">
        <v>2</v>
      </c>
      <c r="U57" s="67">
        <v>0.27100000000000002</v>
      </c>
      <c r="V57" s="72">
        <v>15</v>
      </c>
      <c r="W57" s="67">
        <v>2.0325000000000002</v>
      </c>
      <c r="X57" s="68">
        <v>2232</v>
      </c>
      <c r="Y57" s="69">
        <v>100</v>
      </c>
    </row>
    <row r="58" spans="1:25" s="21" customFormat="1" ht="15" customHeight="1" thickBot="1" x14ac:dyDescent="0.25">
      <c r="A58" s="20" t="s">
        <v>17</v>
      </c>
      <c r="B58" s="37" t="s">
        <v>70</v>
      </c>
      <c r="C58" s="74">
        <f t="shared" si="0"/>
        <v>97</v>
      </c>
      <c r="D58" s="56">
        <v>0</v>
      </c>
      <c r="E58" s="39">
        <v>0</v>
      </c>
      <c r="F58" s="40">
        <v>0</v>
      </c>
      <c r="G58" s="39">
        <v>0</v>
      </c>
      <c r="H58" s="41">
        <v>12</v>
      </c>
      <c r="I58" s="39">
        <v>12.3711</v>
      </c>
      <c r="J58" s="40">
        <v>2</v>
      </c>
      <c r="K58" s="39">
        <v>2.0619000000000001</v>
      </c>
      <c r="L58" s="40">
        <v>81</v>
      </c>
      <c r="M58" s="39">
        <v>83.505200000000002</v>
      </c>
      <c r="N58" s="40">
        <v>0</v>
      </c>
      <c r="O58" s="39">
        <v>0</v>
      </c>
      <c r="P58" s="42">
        <v>2</v>
      </c>
      <c r="Q58" s="43">
        <v>2.0619000000000001</v>
      </c>
      <c r="R58" s="38">
        <v>3</v>
      </c>
      <c r="S58" s="43">
        <v>3.0928</v>
      </c>
      <c r="T58" s="38">
        <v>0</v>
      </c>
      <c r="U58" s="44">
        <v>0</v>
      </c>
      <c r="V58" s="38">
        <v>0</v>
      </c>
      <c r="W58" s="44">
        <v>0</v>
      </c>
      <c r="X58" s="45">
        <v>365</v>
      </c>
      <c r="Y58" s="46">
        <v>100</v>
      </c>
    </row>
    <row r="59" spans="1:25" s="49" customFormat="1" ht="15" customHeight="1" x14ac:dyDescent="0.2">
      <c r="A59" s="51"/>
      <c r="B59" s="52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53"/>
      <c r="W59" s="54"/>
      <c r="X59" s="48"/>
      <c r="Y59" s="48"/>
    </row>
    <row r="60" spans="1:25" s="21" customFormat="1" ht="15" customHeight="1" x14ac:dyDescent="0.2">
      <c r="A60" s="20"/>
      <c r="B60" s="76" t="s">
        <v>75</v>
      </c>
      <c r="C60" s="75"/>
      <c r="D60" s="75"/>
      <c r="E60" s="75"/>
      <c r="F60" s="75"/>
      <c r="G60" s="7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5"/>
      <c r="W60" s="75"/>
      <c r="X60" s="55"/>
      <c r="Y60" s="55"/>
    </row>
    <row r="61" spans="1:25" s="21" customFormat="1" ht="15" customHeight="1" x14ac:dyDescent="0.2">
      <c r="A61" s="20"/>
      <c r="B61" s="76" t="str">
        <f>CONCATENATE("NOTE: Table reads (for US Totals):  Of all ", C66," public school students with and without disabilities who ", LOWER(A7), ", ",D66," (",TEXT(U7,"0.0"),"%) were served solely under Section 504 and ", F66," (",TEXT(S7,"0.0"),"%) were served under IDEA.")</f>
        <v>NOTE: Table reads (for US Totals):  Of all 27,935 public school students with and without disabilities who reported to have been harassed or bullied on the basis of sex, 371 (1.3%) were served solely under Section 504 and 3,257 (11.7%) were served under IDEA.</v>
      </c>
      <c r="C61" s="75"/>
      <c r="D61" s="75"/>
      <c r="E61" s="75"/>
      <c r="F61" s="75"/>
      <c r="G61" s="7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5"/>
      <c r="W61" s="78"/>
      <c r="X61" s="55"/>
      <c r="Y61" s="55"/>
    </row>
    <row r="62" spans="1:25" s="21" customFormat="1" ht="15" customHeight="1" x14ac:dyDescent="0.2">
      <c r="A62" s="20"/>
      <c r="B62" s="76" t="str">
        <f>CONCATENATE("            Table reads (for US Race/Ethnicity):  Of all ",TEXT(A3,"#,##0")," public school students with and without disabilities served under IDEA who ",LOWER(A7), ", ",TEXT(D7,"#,##0")," (",TEXT(E7,"0.0"),"%) were American Indian or Alaska Native.")</f>
        <v xml:space="preserve">            Table reads (for US Race/Ethnicity):  Of all 27,935 public school students with and without disabilities served under IDEA who reported to have been harassed or bullied on the basis of sex, 391 (1.4%) were American Indian or Alaska Native.</v>
      </c>
      <c r="C62" s="75"/>
      <c r="D62" s="75"/>
      <c r="E62" s="75"/>
      <c r="F62" s="75"/>
      <c r="G62" s="7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5"/>
      <c r="W62" s="75"/>
      <c r="X62" s="55"/>
      <c r="Y62" s="55"/>
    </row>
    <row r="63" spans="1:25" s="49" customFormat="1" ht="4.5" customHeight="1" x14ac:dyDescent="0.2">
      <c r="A63" s="5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1:25" s="21" customFormat="1" ht="15" customHeight="1" x14ac:dyDescent="0.2">
      <c r="A64" s="20"/>
      <c r="B64" s="87" t="s">
        <v>71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55"/>
      <c r="Y64" s="55"/>
    </row>
    <row r="65" spans="1:25" s="49" customFormat="1" ht="14.1" customHeight="1" x14ac:dyDescent="0.2">
      <c r="B65" s="87" t="s">
        <v>72</v>
      </c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48"/>
      <c r="Y65" s="47"/>
    </row>
    <row r="66" spans="1:25" s="49" customFormat="1" ht="15" customHeight="1" x14ac:dyDescent="0.2">
      <c r="A66" s="51"/>
      <c r="B66" s="1"/>
      <c r="C66" s="79" t="str">
        <f>IF(ISTEXT(C7),LEFT(C7,3),TEXT(C7,"#,##0"))</f>
        <v>27,935</v>
      </c>
      <c r="D66" s="79" t="str">
        <f>IF(ISTEXT(T7),LEFT(T7,3),TEXT(T7,"#,##0"))</f>
        <v>371</v>
      </c>
      <c r="E66" s="1"/>
      <c r="F66" s="79" t="str">
        <f>IF(ISTEXT(R7),LEFT(R7,3),TEXT(R7,"#,##0"))</f>
        <v>3,257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5"/>
      <c r="W66" s="6"/>
      <c r="X66" s="48"/>
      <c r="Y66" s="48"/>
    </row>
  </sheetData>
  <sortState ref="A8:Y58">
    <sortCondition ref="B8:B58"/>
  </sortState>
  <mergeCells count="18">
    <mergeCell ref="B65:W65"/>
    <mergeCell ref="B63:Y63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4:W64"/>
  </mergeCells>
  <phoneticPr fontId="16" type="noConversion"/>
  <printOptions horizontalCentered="1"/>
  <pageMargins left="0.5" right="0.5" top="1" bottom="1" header="0.5" footer="0.5"/>
  <pageSetup paperSize="3" scale="58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Hector Tello</cp:lastModifiedBy>
  <cp:lastPrinted>2015-09-15T12:45:36Z</cp:lastPrinted>
  <dcterms:created xsi:type="dcterms:W3CDTF">2014-03-02T22:16:30Z</dcterms:created>
  <dcterms:modified xsi:type="dcterms:W3CDTF">2020-04-25T16:00:47Z</dcterms:modified>
</cp:coreProperties>
</file>