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813"/>
  </bookViews>
  <sheets>
    <sheet name="Total" sheetId="51" r:id="rId1"/>
    <sheet name="Male" sheetId="52" r:id="rId2"/>
    <sheet name="Female" sheetId="53" r:id="rId3"/>
  </sheets>
  <definedNames>
    <definedName name="_xlnm.Print_Area" localSheetId="2">Female!$B$1:$AA$64</definedName>
    <definedName name="_xlnm.Print_Area" localSheetId="1">Male!$B$1:$AA$64</definedName>
    <definedName name="_xlnm.Print_Area" localSheetId="0">Total!$B$1:$AA$64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53" l="1"/>
  <c r="C57" i="53"/>
  <c r="C56" i="53"/>
  <c r="C55" i="53"/>
  <c r="C54" i="53"/>
  <c r="C53" i="53"/>
  <c r="C52" i="53"/>
  <c r="C51" i="53"/>
  <c r="C50" i="53"/>
  <c r="C49" i="53"/>
  <c r="C48" i="53"/>
  <c r="C47" i="53"/>
  <c r="C46" i="53"/>
  <c r="C45" i="53"/>
  <c r="C44" i="53"/>
  <c r="C43" i="53"/>
  <c r="C42" i="53"/>
  <c r="C41" i="53"/>
  <c r="C40" i="53"/>
  <c r="C39" i="53"/>
  <c r="C38" i="53"/>
  <c r="C37" i="53"/>
  <c r="C36" i="53"/>
  <c r="C35" i="53"/>
  <c r="C34" i="53"/>
  <c r="C33" i="53"/>
  <c r="C32" i="53"/>
  <c r="C31" i="53"/>
  <c r="C30" i="53"/>
  <c r="C29" i="53"/>
  <c r="C28" i="53"/>
  <c r="C27" i="53"/>
  <c r="C26" i="53"/>
  <c r="C25" i="53"/>
  <c r="C24" i="53"/>
  <c r="C23" i="53"/>
  <c r="C22" i="53"/>
  <c r="C21" i="53"/>
  <c r="C20" i="53"/>
  <c r="C19" i="53"/>
  <c r="C18" i="53"/>
  <c r="C17" i="53"/>
  <c r="C16" i="53"/>
  <c r="C15" i="53"/>
  <c r="C14" i="53"/>
  <c r="C13" i="53"/>
  <c r="C12" i="53"/>
  <c r="C11" i="53"/>
  <c r="C10" i="53"/>
  <c r="C9" i="53"/>
  <c r="C8" i="53"/>
  <c r="C7" i="53"/>
  <c r="A3" i="53" s="1"/>
  <c r="A3" i="52"/>
  <c r="C58" i="52"/>
  <c r="C57" i="52"/>
  <c r="C56" i="52"/>
  <c r="C55" i="52"/>
  <c r="C54" i="52"/>
  <c r="C53" i="52"/>
  <c r="C52" i="52"/>
  <c r="C51" i="52"/>
  <c r="C50" i="52"/>
  <c r="C49" i="52"/>
  <c r="C48" i="52"/>
  <c r="C47" i="52"/>
  <c r="C46" i="52"/>
  <c r="C45" i="52"/>
  <c r="C44" i="52"/>
  <c r="C43" i="52"/>
  <c r="C42" i="52"/>
  <c r="C41" i="52"/>
  <c r="C40" i="52"/>
  <c r="C39" i="52"/>
  <c r="C38" i="52"/>
  <c r="C37" i="52"/>
  <c r="C36" i="52"/>
  <c r="C35" i="52"/>
  <c r="C34" i="52"/>
  <c r="C33" i="52"/>
  <c r="C32" i="52"/>
  <c r="C31" i="52"/>
  <c r="C30" i="52"/>
  <c r="C29" i="52"/>
  <c r="C28" i="52"/>
  <c r="C27" i="52"/>
  <c r="C26" i="52"/>
  <c r="C25" i="52"/>
  <c r="C24" i="52"/>
  <c r="C23" i="52"/>
  <c r="C22" i="52"/>
  <c r="C21" i="52"/>
  <c r="C20" i="52"/>
  <c r="C19" i="52"/>
  <c r="C18" i="52"/>
  <c r="C17" i="52"/>
  <c r="C16" i="52"/>
  <c r="C15" i="52"/>
  <c r="C14" i="52"/>
  <c r="C13" i="52"/>
  <c r="C12" i="52"/>
  <c r="C11" i="52"/>
  <c r="C10" i="52"/>
  <c r="C9" i="52"/>
  <c r="C8" i="52"/>
  <c r="C7" i="52"/>
  <c r="A3" i="51"/>
  <c r="C58" i="51"/>
  <c r="C57" i="51"/>
  <c r="C56" i="51"/>
  <c r="C55" i="51"/>
  <c r="C54" i="51"/>
  <c r="C53" i="51"/>
  <c r="C52" i="51"/>
  <c r="C51" i="51"/>
  <c r="C50" i="51"/>
  <c r="C49" i="51"/>
  <c r="C48" i="51"/>
  <c r="C47" i="51"/>
  <c r="C46" i="51"/>
  <c r="C45" i="51"/>
  <c r="C44" i="51"/>
  <c r="C43" i="51"/>
  <c r="C42" i="51"/>
  <c r="C41" i="51"/>
  <c r="C40" i="51"/>
  <c r="C39" i="51"/>
  <c r="C38" i="51"/>
  <c r="C37" i="51"/>
  <c r="C36" i="51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C21" i="51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F66" i="53" l="1"/>
  <c r="D66" i="53"/>
  <c r="C66" i="53"/>
  <c r="F66" i="52"/>
  <c r="D66" i="52"/>
  <c r="C66" i="52"/>
  <c r="F66" i="51"/>
  <c r="D66" i="51"/>
  <c r="C66" i="51"/>
  <c r="B62" i="51" l="1"/>
  <c r="B61" i="51"/>
  <c r="B2" i="51" l="1"/>
  <c r="A7" i="53" l="1"/>
  <c r="A7" i="52"/>
  <c r="B61" i="52" l="1"/>
  <c r="B62" i="52"/>
  <c r="B61" i="53"/>
  <c r="B62" i="53"/>
  <c r="B2" i="53"/>
  <c r="B2" i="52"/>
</calcChain>
</file>

<file path=xl/sharedStrings.xml><?xml version="1.0" encoding="utf-8"?>
<sst xmlns="http://schemas.openxmlformats.org/spreadsheetml/2006/main" count="424" uniqueCount="76">
  <si>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</si>
  <si>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</si>
  <si>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</si>
  <si>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</si>
  <si>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</si>
  <si>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</si>
  <si>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</si>
  <si>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</si>
  <si>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</si>
  <si>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</si>
  <si>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United States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</si>
  <si>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</si>
  <si>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</si>
  <si>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</si>
  <si>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</si>
  <si>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</si>
  <si>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</si>
  <si>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reported to have been harassed or bullied on the basis of disability</t>
  </si>
  <si>
    <t>Number of Schools</t>
  </si>
  <si>
    <t>disciplined for engaging in harassment or bullying on the basis of sex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</si>
  <si>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</si>
  <si>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</si>
  <si>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</si>
  <si>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</si>
  <si>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</si>
  <si>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</si>
  <si>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</si>
  <si>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</si>
  <si>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</si>
  <si>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</si>
  <si>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</si>
  <si>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</si>
  <si>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</si>
  <si>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</si>
  <si>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</si>
  <si>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</si>
  <si>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</si>
  <si>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</si>
  <si>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</si>
  <si>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</si>
  <si>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</si>
  <si>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</si>
  <si>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</si>
  <si>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</si>
  <si>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</si>
  <si>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</si>
  <si>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</si>
  <si>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</si>
  <si>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</si>
  <si>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</si>
  <si>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</si>
  <si>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</si>
  <si>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</si>
  <si>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</si>
  <si>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</si>
  <si>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</si>
  <si>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</si>
  <si>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</si>
  <si>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</si>
  <si>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</si>
  <si>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</si>
  <si>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</si>
  <si>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</si>
  <si>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</si>
  <si>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</si>
  <si>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</si>
  <si>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</si>
  <si>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</si>
  <si>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</si>
  <si>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</si>
  <si>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</si>
  <si>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Data reported in this table represent 99.8%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</si>
  <si>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</si>
  <si>
    <t>Race/Ethnicity</t>
  </si>
  <si>
    <r>
      <t>Percent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</si>
  <si>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Percentage over all public school students with and without disabilities (both students with disabilities served under IDEA and students with disabilities served solely under Section 504).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</si>
</sst>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1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6" fillId="2" borderId="0" xfId="2" applyFont="1" applyFill="1" applyBorder="1"/>
    <xf numFmtId="0" fontId="20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6" fillId="0" borderId="0" xfId="4" applyFont="1"/>
    <xf numFmtId="0" fontId="20" fillId="0" borderId="0" xfId="2" quotePrefix="1" applyFont="1"/>
    <xf numFmtId="0" fontId="20" fillId="0" borderId="0" xfId="2" applyFont="1" applyBorder="1"/>
    <xf numFmtId="0" fontId="18" fillId="0" borderId="0" xfId="4" applyFont="1" applyBorder="1"/>
    <xf numFmtId="0" fontId="18" fillId="0" borderId="0" xfId="2" applyFont="1" applyFill="1"/>
    <xf numFmtId="165" fontId="18" fillId="0" borderId="11" xfId="2" quotePrefix="1" applyNumberFormat="1" applyFont="1" applyFill="1" applyBorder="1" applyAlignment="1">
      <alignment horizontal="right"/>
    </xf>
    <xf numFmtId="0" fontId="7" fillId="0" borderId="0" xfId="1" applyFont="1" applyAlignment="1"/>
    <xf numFmtId="0" fontId="18" fillId="3" borderId="12" xfId="3" applyFont="1" applyFill="1" applyBorder="1" applyAlignment="1">
      <alignment horizontal="left" vertical="center"/>
    </xf>
    <xf numFmtId="165" fontId="18" fillId="3" borderId="20" xfId="2" applyNumberFormat="1" applyFont="1" applyFill="1" applyBorder="1" applyAlignment="1">
      <alignment horizontal="right"/>
    </xf>
    <xf numFmtId="165" fontId="18" fillId="3" borderId="13" xfId="2" applyNumberFormat="1" applyFont="1" applyFill="1" applyBorder="1" applyAlignment="1">
      <alignment horizontal="right"/>
    </xf>
    <xf numFmtId="164" fontId="18" fillId="3" borderId="14" xfId="2" applyNumberFormat="1" applyFont="1" applyFill="1" applyBorder="1" applyAlignment="1">
      <alignment horizontal="right"/>
    </xf>
    <xf numFmtId="165" fontId="18" fillId="3" borderId="0" xfId="2" applyNumberFormat="1" applyFont="1" applyFill="1" applyBorder="1" applyAlignment="1">
      <alignment horizontal="right"/>
    </xf>
    <xf numFmtId="165" fontId="18" fillId="3" borderId="0" xfId="2" quotePrefix="1" applyNumberFormat="1" applyFont="1" applyFill="1" applyBorder="1" applyAlignment="1">
      <alignment horizontal="right"/>
    </xf>
    <xf numFmtId="165" fontId="18" fillId="3" borderId="19" xfId="2" applyNumberFormat="1" applyFont="1" applyFill="1" applyBorder="1" applyAlignment="1">
      <alignment horizontal="right"/>
    </xf>
    <xf numFmtId="164" fontId="18" fillId="3" borderId="5" xfId="2" applyNumberFormat="1" applyFont="1" applyFill="1" applyBorder="1" applyAlignment="1">
      <alignment horizontal="right"/>
    </xf>
    <xf numFmtId="165" fontId="18" fillId="3" borderId="23" xfId="2" applyNumberFormat="1" applyFont="1" applyFill="1" applyBorder="1" applyAlignment="1">
      <alignment horizontal="right"/>
    </xf>
    <xf numFmtId="164" fontId="18" fillId="3" borderId="0" xfId="2" applyNumberFormat="1" applyFont="1" applyFill="1" applyBorder="1" applyAlignment="1">
      <alignment horizontal="right"/>
    </xf>
    <xf numFmtId="0" fontId="18" fillId="3" borderId="0" xfId="23" applyFont="1" applyFill="1" applyBorder="1"/>
    <xf numFmtId="165" fontId="18" fillId="3" borderId="19" xfId="2" quotePrefix="1" applyNumberFormat="1" applyFont="1" applyFill="1" applyBorder="1" applyAlignment="1">
      <alignment horizontal="right"/>
    </xf>
    <xf numFmtId="165" fontId="18" fillId="3" borderId="13" xfId="2" quotePrefix="1" applyNumberFormat="1" applyFont="1" applyFill="1" applyBorder="1" applyAlignment="1">
      <alignment horizontal="right"/>
    </xf>
    <xf numFmtId="165" fontId="18" fillId="3" borderId="20" xfId="2" quotePrefix="1" applyNumberFormat="1" applyFont="1" applyFill="1" applyBorder="1" applyAlignment="1">
      <alignment horizontal="right"/>
    </xf>
    <xf numFmtId="165" fontId="18" fillId="0" borderId="21" xfId="2" quotePrefix="1" applyNumberFormat="1" applyFont="1" applyFill="1" applyBorder="1" applyAlignment="1">
      <alignment horizontal="right"/>
    </xf>
    <xf numFmtId="37" fontId="18" fillId="3" borderId="20" xfId="4" applyNumberFormat="1" applyFont="1" applyFill="1" applyBorder="1"/>
    <xf numFmtId="164" fontId="18" fillId="3" borderId="19" xfId="2" applyNumberFormat="1" applyFont="1" applyFill="1" applyBorder="1"/>
    <xf numFmtId="0" fontId="18" fillId="0" borderId="0" xfId="2" applyFont="1" applyFill="1" applyBorder="1"/>
    <xf numFmtId="0" fontId="18" fillId="0" borderId="0" xfId="2" quotePrefix="1" applyFont="1" applyFill="1" applyAlignment="1">
      <alignment horizontal="left"/>
    </xf>
    <xf numFmtId="0" fontId="18" fillId="0" borderId="0" xfId="4" applyFont="1" applyFill="1" applyBorder="1"/>
    <xf numFmtId="165" fontId="13" fillId="0" borderId="0" xfId="2" applyNumberFormat="1" applyFont="1"/>
    <xf numFmtId="0" fontId="13" fillId="2" borderId="0" xfId="2" applyFont="1" applyFill="1" applyBorder="1"/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8" fillId="0" borderId="0" xfId="4" applyFont="1" applyFill="1" applyBorder="1" applyAlignment="1">
      <alignment vertical="center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6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" style="9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8"/>
      <c r="B2" s="57" t="str">
        <f>CONCATENATE("Number and percentage of public school students ", LOWER(A7), ", by race/ethnicity, disability status, and English proficiency, by state: School Year 2015-16")</f>
        <v>Number and percentage of public school students disciplined for engaging in harassment or bullying on the basis of sex, by race/ethnicity, disability status, and English proficiency, by state: School Year 2015-16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5" s="1" customFormat="1" ht="15" customHeight="1" thickBot="1" x14ac:dyDescent="0.3">
      <c r="A3" s="78">
        <f>C7</f>
        <v>50191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1" customFormat="1" ht="24.95" customHeight="1" x14ac:dyDescent="0.2">
      <c r="A4" s="10"/>
      <c r="B4" s="90" t="s">
        <v>0</v>
      </c>
      <c r="C4" s="92" t="s">
        <v>11</v>
      </c>
      <c r="D4" s="94" t="s">
        <v>73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  <c r="R4" s="97" t="s">
        <v>12</v>
      </c>
      <c r="S4" s="98"/>
      <c r="T4" s="97" t="s">
        <v>13</v>
      </c>
      <c r="U4" s="98"/>
      <c r="V4" s="97" t="s">
        <v>14</v>
      </c>
      <c r="W4" s="98"/>
      <c r="X4" s="80" t="s">
        <v>18</v>
      </c>
      <c r="Y4" s="82" t="s">
        <v>15</v>
      </c>
    </row>
    <row r="5" spans="1:25" s="11" customFormat="1" ht="24.95" customHeight="1" x14ac:dyDescent="0.2">
      <c r="A5" s="10"/>
      <c r="B5" s="91"/>
      <c r="C5" s="93"/>
      <c r="D5" s="84" t="s">
        <v>1</v>
      </c>
      <c r="E5" s="85"/>
      <c r="F5" s="86" t="s">
        <v>2</v>
      </c>
      <c r="G5" s="85"/>
      <c r="H5" s="87" t="s">
        <v>3</v>
      </c>
      <c r="I5" s="85"/>
      <c r="J5" s="87" t="s">
        <v>4</v>
      </c>
      <c r="K5" s="85"/>
      <c r="L5" s="87" t="s">
        <v>5</v>
      </c>
      <c r="M5" s="85"/>
      <c r="N5" s="87" t="s">
        <v>6</v>
      </c>
      <c r="O5" s="85"/>
      <c r="P5" s="87" t="s">
        <v>7</v>
      </c>
      <c r="Q5" s="88"/>
      <c r="R5" s="99"/>
      <c r="S5" s="100"/>
      <c r="T5" s="99"/>
      <c r="U5" s="100"/>
      <c r="V5" s="99"/>
      <c r="W5" s="100"/>
      <c r="X5" s="81"/>
      <c r="Y5" s="83"/>
    </row>
    <row r="6" spans="1:25" s="11" customFormat="1" ht="15" customHeight="1" thickBot="1" x14ac:dyDescent="0.25">
      <c r="A6" s="10"/>
      <c r="B6" s="12"/>
      <c r="C6" s="50"/>
      <c r="D6" s="13" t="s">
        <v>8</v>
      </c>
      <c r="E6" s="14" t="s">
        <v>16</v>
      </c>
      <c r="F6" s="15" t="s">
        <v>8</v>
      </c>
      <c r="G6" s="14" t="s">
        <v>16</v>
      </c>
      <c r="H6" s="15" t="s">
        <v>8</v>
      </c>
      <c r="I6" s="14" t="s">
        <v>16</v>
      </c>
      <c r="J6" s="15" t="s">
        <v>8</v>
      </c>
      <c r="K6" s="14" t="s">
        <v>16</v>
      </c>
      <c r="L6" s="15" t="s">
        <v>8</v>
      </c>
      <c r="M6" s="14" t="s">
        <v>16</v>
      </c>
      <c r="N6" s="15" t="s">
        <v>8</v>
      </c>
      <c r="O6" s="14" t="s">
        <v>16</v>
      </c>
      <c r="P6" s="15" t="s">
        <v>8</v>
      </c>
      <c r="Q6" s="16" t="s">
        <v>16</v>
      </c>
      <c r="R6" s="13" t="s">
        <v>8</v>
      </c>
      <c r="S6" s="17" t="s">
        <v>74</v>
      </c>
      <c r="T6" s="13" t="s">
        <v>8</v>
      </c>
      <c r="U6" s="17" t="s">
        <v>74</v>
      </c>
      <c r="V6" s="15" t="s">
        <v>8</v>
      </c>
      <c r="W6" s="17" t="s">
        <v>9</v>
      </c>
      <c r="X6" s="18"/>
      <c r="Y6" s="19"/>
    </row>
    <row r="7" spans="1:25" s="21" customFormat="1" ht="15" customHeight="1" x14ac:dyDescent="0.2">
      <c r="A7" s="20" t="s">
        <v>19</v>
      </c>
      <c r="B7" s="58" t="s">
        <v>10</v>
      </c>
      <c r="C7" s="59">
        <f>D7+F7+H7+J7+L7+N7+P7</f>
        <v>50191</v>
      </c>
      <c r="D7" s="60">
        <v>817</v>
      </c>
      <c r="E7" s="61">
        <v>1.6277999999999999</v>
      </c>
      <c r="F7" s="62">
        <v>886</v>
      </c>
      <c r="G7" s="61">
        <v>1.7653000000000001</v>
      </c>
      <c r="H7" s="62">
        <v>12555</v>
      </c>
      <c r="I7" s="61">
        <v>25.014399999999998</v>
      </c>
      <c r="J7" s="62">
        <v>11641</v>
      </c>
      <c r="K7" s="61">
        <v>23.1934</v>
      </c>
      <c r="L7" s="62">
        <v>21881</v>
      </c>
      <c r="M7" s="61">
        <v>43.595500000000001</v>
      </c>
      <c r="N7" s="63">
        <v>328</v>
      </c>
      <c r="O7" s="61">
        <v>0.65349999999999997</v>
      </c>
      <c r="P7" s="64">
        <v>2083</v>
      </c>
      <c r="Q7" s="65">
        <v>4.15015</v>
      </c>
      <c r="R7" s="66">
        <v>10299</v>
      </c>
      <c r="S7" s="65">
        <v>20.519600000000001</v>
      </c>
      <c r="T7" s="66">
        <v>1279</v>
      </c>
      <c r="U7" s="67">
        <v>2.5482999999999998</v>
      </c>
      <c r="V7" s="66">
        <v>4373</v>
      </c>
      <c r="W7" s="67">
        <v>8.7126999999999999</v>
      </c>
      <c r="X7" s="73">
        <v>96360</v>
      </c>
      <c r="Y7" s="74">
        <v>99.793000000000006</v>
      </c>
    </row>
    <row r="8" spans="1:25" s="21" customFormat="1" ht="15" customHeight="1" x14ac:dyDescent="0.2">
      <c r="A8" s="20" t="s">
        <v>17</v>
      </c>
      <c r="B8" s="22" t="s">
        <v>21</v>
      </c>
      <c r="C8" s="23">
        <f t="shared" ref="C8:C58" si="0">D8+F8+H8+J8+L8+N8+P8</f>
        <v>496</v>
      </c>
      <c r="D8" s="24">
        <v>4</v>
      </c>
      <c r="E8" s="25">
        <v>0.80649999999999999</v>
      </c>
      <c r="F8" s="26">
        <v>3</v>
      </c>
      <c r="G8" s="25">
        <v>0.6048</v>
      </c>
      <c r="H8" s="32">
        <v>11</v>
      </c>
      <c r="I8" s="25">
        <v>2.2176999999999998</v>
      </c>
      <c r="J8" s="26">
        <v>263</v>
      </c>
      <c r="K8" s="25">
        <v>53.0242</v>
      </c>
      <c r="L8" s="26">
        <v>206</v>
      </c>
      <c r="M8" s="25">
        <v>41.532299999999999</v>
      </c>
      <c r="N8" s="26">
        <v>1</v>
      </c>
      <c r="O8" s="25">
        <v>0.2016</v>
      </c>
      <c r="P8" s="34">
        <v>8</v>
      </c>
      <c r="Q8" s="28">
        <v>1.6129</v>
      </c>
      <c r="R8" s="24">
        <v>40</v>
      </c>
      <c r="S8" s="28">
        <v>8.0645000000000007</v>
      </c>
      <c r="T8" s="33">
        <v>3</v>
      </c>
      <c r="U8" s="29">
        <v>0.6048</v>
      </c>
      <c r="V8" s="33">
        <v>10</v>
      </c>
      <c r="W8" s="29">
        <v>2.0160999999999998</v>
      </c>
      <c r="X8" s="30">
        <v>1400</v>
      </c>
      <c r="Y8" s="31">
        <v>100</v>
      </c>
    </row>
    <row r="9" spans="1:25" s="21" customFormat="1" ht="15" customHeight="1" x14ac:dyDescent="0.2">
      <c r="A9" s="20" t="s">
        <v>17</v>
      </c>
      <c r="B9" s="68" t="s">
        <v>20</v>
      </c>
      <c r="C9" s="59">
        <f t="shared" si="0"/>
        <v>23</v>
      </c>
      <c r="D9" s="60">
        <v>15</v>
      </c>
      <c r="E9" s="61">
        <v>65.217399999999998</v>
      </c>
      <c r="F9" s="62">
        <v>1</v>
      </c>
      <c r="G9" s="61">
        <v>4.3478000000000003</v>
      </c>
      <c r="H9" s="62">
        <v>1</v>
      </c>
      <c r="I9" s="61">
        <v>4.3478000000000003</v>
      </c>
      <c r="J9" s="63">
        <v>1</v>
      </c>
      <c r="K9" s="61">
        <v>4.3478000000000003</v>
      </c>
      <c r="L9" s="63">
        <v>5</v>
      </c>
      <c r="M9" s="61">
        <v>21.739100000000001</v>
      </c>
      <c r="N9" s="62">
        <v>0</v>
      </c>
      <c r="O9" s="61">
        <v>0</v>
      </c>
      <c r="P9" s="69">
        <v>0</v>
      </c>
      <c r="Q9" s="65">
        <v>0</v>
      </c>
      <c r="R9" s="70">
        <v>2</v>
      </c>
      <c r="S9" s="65">
        <v>8.6957000000000004</v>
      </c>
      <c r="T9" s="70">
        <v>0</v>
      </c>
      <c r="U9" s="67">
        <v>0</v>
      </c>
      <c r="V9" s="70">
        <v>1</v>
      </c>
      <c r="W9" s="67">
        <v>4.3478000000000003</v>
      </c>
      <c r="X9" s="73">
        <v>503</v>
      </c>
      <c r="Y9" s="74">
        <v>100</v>
      </c>
    </row>
    <row r="10" spans="1:25" s="21" customFormat="1" ht="15" customHeight="1" x14ac:dyDescent="0.2">
      <c r="A10" s="20" t="s">
        <v>17</v>
      </c>
      <c r="B10" s="22" t="s">
        <v>23</v>
      </c>
      <c r="C10" s="23">
        <f t="shared" si="0"/>
        <v>1420</v>
      </c>
      <c r="D10" s="33">
        <v>76</v>
      </c>
      <c r="E10" s="25">
        <v>5.3521000000000001</v>
      </c>
      <c r="F10" s="26">
        <v>19</v>
      </c>
      <c r="G10" s="25">
        <v>1.3380000000000001</v>
      </c>
      <c r="H10" s="32">
        <v>669</v>
      </c>
      <c r="I10" s="25">
        <v>47.112699999999997</v>
      </c>
      <c r="J10" s="26">
        <v>224</v>
      </c>
      <c r="K10" s="25">
        <v>15.7746</v>
      </c>
      <c r="L10" s="32">
        <v>383</v>
      </c>
      <c r="M10" s="25">
        <v>26.971800000000002</v>
      </c>
      <c r="N10" s="32">
        <v>7</v>
      </c>
      <c r="O10" s="25">
        <v>0.49299999999999999</v>
      </c>
      <c r="P10" s="27">
        <v>42</v>
      </c>
      <c r="Q10" s="28">
        <v>2.9577499999999999</v>
      </c>
      <c r="R10" s="33">
        <v>226</v>
      </c>
      <c r="S10" s="28">
        <v>15.9155</v>
      </c>
      <c r="T10" s="33">
        <v>28</v>
      </c>
      <c r="U10" s="29">
        <v>1.9718</v>
      </c>
      <c r="V10" s="33">
        <v>123</v>
      </c>
      <c r="W10" s="29">
        <v>8.6620000000000008</v>
      </c>
      <c r="X10" s="30">
        <v>1977</v>
      </c>
      <c r="Y10" s="31">
        <v>99.697000000000003</v>
      </c>
    </row>
    <row r="11" spans="1:25" s="21" customFormat="1" ht="15" customHeight="1" x14ac:dyDescent="0.2">
      <c r="A11" s="20" t="s">
        <v>17</v>
      </c>
      <c r="B11" s="68" t="s">
        <v>22</v>
      </c>
      <c r="C11" s="59">
        <f t="shared" si="0"/>
        <v>412</v>
      </c>
      <c r="D11" s="60">
        <v>4</v>
      </c>
      <c r="E11" s="61">
        <v>0.97089999999999999</v>
      </c>
      <c r="F11" s="63">
        <v>0</v>
      </c>
      <c r="G11" s="61">
        <v>0</v>
      </c>
      <c r="H11" s="62">
        <v>25</v>
      </c>
      <c r="I11" s="61">
        <v>6.0679999999999996</v>
      </c>
      <c r="J11" s="62">
        <v>136</v>
      </c>
      <c r="K11" s="61">
        <v>33.009700000000002</v>
      </c>
      <c r="L11" s="62">
        <v>234</v>
      </c>
      <c r="M11" s="61">
        <v>56.796100000000003</v>
      </c>
      <c r="N11" s="62">
        <v>0</v>
      </c>
      <c r="O11" s="61">
        <v>0</v>
      </c>
      <c r="P11" s="69">
        <v>13</v>
      </c>
      <c r="Q11" s="65">
        <v>3.1553399999999998</v>
      </c>
      <c r="R11" s="70">
        <v>47</v>
      </c>
      <c r="S11" s="65">
        <v>11.4078</v>
      </c>
      <c r="T11" s="60">
        <v>20</v>
      </c>
      <c r="U11" s="67">
        <v>4.8544</v>
      </c>
      <c r="V11" s="60">
        <v>10</v>
      </c>
      <c r="W11" s="67">
        <v>2.4272</v>
      </c>
      <c r="X11" s="73">
        <v>1092</v>
      </c>
      <c r="Y11" s="74">
        <v>99.908000000000001</v>
      </c>
    </row>
    <row r="12" spans="1:25" s="21" customFormat="1" ht="15" customHeight="1" x14ac:dyDescent="0.2">
      <c r="A12" s="20" t="s">
        <v>17</v>
      </c>
      <c r="B12" s="22" t="s">
        <v>24</v>
      </c>
      <c r="C12" s="23">
        <f t="shared" si="0"/>
        <v>11826</v>
      </c>
      <c r="D12" s="24">
        <v>113</v>
      </c>
      <c r="E12" s="25">
        <v>0.95550000000000002</v>
      </c>
      <c r="F12" s="32">
        <v>386</v>
      </c>
      <c r="G12" s="25">
        <v>3.2639999999999998</v>
      </c>
      <c r="H12" s="26">
        <v>5527</v>
      </c>
      <c r="I12" s="25">
        <v>46.735999999999997</v>
      </c>
      <c r="J12" s="26">
        <v>1876</v>
      </c>
      <c r="K12" s="25">
        <v>15.8634</v>
      </c>
      <c r="L12" s="26">
        <v>3254</v>
      </c>
      <c r="M12" s="25">
        <v>27.515599999999999</v>
      </c>
      <c r="N12" s="32">
        <v>95</v>
      </c>
      <c r="O12" s="25">
        <v>0.80330000000000001</v>
      </c>
      <c r="P12" s="34">
        <v>575</v>
      </c>
      <c r="Q12" s="28">
        <v>4.8621699999999999</v>
      </c>
      <c r="R12" s="33">
        <v>2145</v>
      </c>
      <c r="S12" s="28">
        <v>18.138000000000002</v>
      </c>
      <c r="T12" s="24">
        <v>367</v>
      </c>
      <c r="U12" s="29">
        <v>3.1032999999999999</v>
      </c>
      <c r="V12" s="24">
        <v>2022</v>
      </c>
      <c r="W12" s="29">
        <v>17.097899999999999</v>
      </c>
      <c r="X12" s="30">
        <v>10138</v>
      </c>
      <c r="Y12" s="31">
        <v>99.644999999999996</v>
      </c>
    </row>
    <row r="13" spans="1:25" s="21" customFormat="1" ht="15" customHeight="1" x14ac:dyDescent="0.2">
      <c r="A13" s="20" t="s">
        <v>17</v>
      </c>
      <c r="B13" s="68" t="s">
        <v>25</v>
      </c>
      <c r="C13" s="59">
        <f t="shared" si="0"/>
        <v>816</v>
      </c>
      <c r="D13" s="60">
        <v>15</v>
      </c>
      <c r="E13" s="61">
        <v>1.8382000000000001</v>
      </c>
      <c r="F13" s="63">
        <v>3</v>
      </c>
      <c r="G13" s="61">
        <v>0.36759999999999998</v>
      </c>
      <c r="H13" s="62">
        <v>278</v>
      </c>
      <c r="I13" s="61">
        <v>34.068600000000004</v>
      </c>
      <c r="J13" s="63">
        <v>104</v>
      </c>
      <c r="K13" s="61">
        <v>12.745100000000001</v>
      </c>
      <c r="L13" s="62">
        <v>378</v>
      </c>
      <c r="M13" s="61">
        <v>46.323500000000003</v>
      </c>
      <c r="N13" s="62">
        <v>5</v>
      </c>
      <c r="O13" s="61">
        <v>0.61270000000000002</v>
      </c>
      <c r="P13" s="64">
        <v>33</v>
      </c>
      <c r="Q13" s="65">
        <v>4.0441200000000004</v>
      </c>
      <c r="R13" s="60">
        <v>145</v>
      </c>
      <c r="S13" s="65">
        <v>17.769600000000001</v>
      </c>
      <c r="T13" s="70">
        <v>13</v>
      </c>
      <c r="U13" s="67">
        <v>1.5931</v>
      </c>
      <c r="V13" s="70">
        <v>127</v>
      </c>
      <c r="W13" s="67">
        <v>15.563700000000001</v>
      </c>
      <c r="X13" s="73">
        <v>1868</v>
      </c>
      <c r="Y13" s="74">
        <v>98.287000000000006</v>
      </c>
    </row>
    <row r="14" spans="1:25" s="21" customFormat="1" ht="15" customHeight="1" x14ac:dyDescent="0.2">
      <c r="A14" s="20" t="s">
        <v>17</v>
      </c>
      <c r="B14" s="22" t="s">
        <v>26</v>
      </c>
      <c r="C14" s="35">
        <f t="shared" si="0"/>
        <v>380</v>
      </c>
      <c r="D14" s="24">
        <v>1</v>
      </c>
      <c r="E14" s="25">
        <v>0.26319999999999999</v>
      </c>
      <c r="F14" s="26">
        <v>5</v>
      </c>
      <c r="G14" s="25">
        <v>1.3158000000000001</v>
      </c>
      <c r="H14" s="32">
        <v>93</v>
      </c>
      <c r="I14" s="25">
        <v>24.473700000000001</v>
      </c>
      <c r="J14" s="32">
        <v>106</v>
      </c>
      <c r="K14" s="25">
        <v>27.8947</v>
      </c>
      <c r="L14" s="32">
        <v>161</v>
      </c>
      <c r="M14" s="25">
        <v>42.368400000000001</v>
      </c>
      <c r="N14" s="26">
        <v>0</v>
      </c>
      <c r="O14" s="25">
        <v>0</v>
      </c>
      <c r="P14" s="27">
        <v>14</v>
      </c>
      <c r="Q14" s="28">
        <v>3.6842100000000002</v>
      </c>
      <c r="R14" s="33">
        <v>84</v>
      </c>
      <c r="S14" s="28">
        <v>22.1053</v>
      </c>
      <c r="T14" s="24">
        <v>11</v>
      </c>
      <c r="U14" s="29">
        <v>2.8946999999999998</v>
      </c>
      <c r="V14" s="24">
        <v>19</v>
      </c>
      <c r="W14" s="29">
        <v>5</v>
      </c>
      <c r="X14" s="30">
        <v>1238</v>
      </c>
      <c r="Y14" s="31">
        <v>100</v>
      </c>
    </row>
    <row r="15" spans="1:25" s="21" customFormat="1" ht="15" customHeight="1" x14ac:dyDescent="0.2">
      <c r="A15" s="20" t="s">
        <v>17</v>
      </c>
      <c r="B15" s="68" t="s">
        <v>28</v>
      </c>
      <c r="C15" s="71">
        <f t="shared" si="0"/>
        <v>66</v>
      </c>
      <c r="D15" s="60">
        <v>0</v>
      </c>
      <c r="E15" s="61">
        <v>0</v>
      </c>
      <c r="F15" s="62">
        <v>1</v>
      </c>
      <c r="G15" s="61">
        <v>1.5152000000000001</v>
      </c>
      <c r="H15" s="62">
        <v>11</v>
      </c>
      <c r="I15" s="61">
        <v>16.666699999999999</v>
      </c>
      <c r="J15" s="63">
        <v>31</v>
      </c>
      <c r="K15" s="61">
        <v>46.969700000000003</v>
      </c>
      <c r="L15" s="62">
        <v>21</v>
      </c>
      <c r="M15" s="61">
        <v>31.818200000000001</v>
      </c>
      <c r="N15" s="63">
        <v>0</v>
      </c>
      <c r="O15" s="61">
        <v>0</v>
      </c>
      <c r="P15" s="64">
        <v>2</v>
      </c>
      <c r="Q15" s="65">
        <v>3.0303</v>
      </c>
      <c r="R15" s="70">
        <v>19</v>
      </c>
      <c r="S15" s="65">
        <v>28.7879</v>
      </c>
      <c r="T15" s="60">
        <v>4</v>
      </c>
      <c r="U15" s="67">
        <v>6.0606</v>
      </c>
      <c r="V15" s="60">
        <v>1</v>
      </c>
      <c r="W15" s="67">
        <v>1.5152000000000001</v>
      </c>
      <c r="X15" s="73">
        <v>235</v>
      </c>
      <c r="Y15" s="74">
        <v>100</v>
      </c>
    </row>
    <row r="16" spans="1:25" s="21" customFormat="1" ht="15" customHeight="1" x14ac:dyDescent="0.2">
      <c r="A16" s="20" t="s">
        <v>17</v>
      </c>
      <c r="B16" s="22" t="s">
        <v>27</v>
      </c>
      <c r="C16" s="35">
        <f t="shared" si="0"/>
        <v>105</v>
      </c>
      <c r="D16" s="33">
        <v>0</v>
      </c>
      <c r="E16" s="25">
        <v>0</v>
      </c>
      <c r="F16" s="32">
        <v>0</v>
      </c>
      <c r="G16" s="25">
        <v>0</v>
      </c>
      <c r="H16" s="26">
        <v>16</v>
      </c>
      <c r="I16" s="25">
        <v>15.238099999999999</v>
      </c>
      <c r="J16" s="32">
        <v>88</v>
      </c>
      <c r="K16" s="25">
        <v>83.8095</v>
      </c>
      <c r="L16" s="26">
        <v>1</v>
      </c>
      <c r="M16" s="25">
        <v>0.95240000000000002</v>
      </c>
      <c r="N16" s="32">
        <v>0</v>
      </c>
      <c r="O16" s="25">
        <v>0</v>
      </c>
      <c r="P16" s="27">
        <v>0</v>
      </c>
      <c r="Q16" s="28">
        <v>0</v>
      </c>
      <c r="R16" s="24">
        <v>24</v>
      </c>
      <c r="S16" s="28">
        <v>22.857099999999999</v>
      </c>
      <c r="T16" s="24">
        <v>2</v>
      </c>
      <c r="U16" s="29">
        <v>1.9048</v>
      </c>
      <c r="V16" s="24">
        <v>9</v>
      </c>
      <c r="W16" s="29">
        <v>8.5714000000000006</v>
      </c>
      <c r="X16" s="30">
        <v>221</v>
      </c>
      <c r="Y16" s="31">
        <v>100</v>
      </c>
    </row>
    <row r="17" spans="1:25" s="21" customFormat="1" ht="15" customHeight="1" x14ac:dyDescent="0.2">
      <c r="A17" s="20" t="s">
        <v>17</v>
      </c>
      <c r="B17" s="68" t="s">
        <v>29</v>
      </c>
      <c r="C17" s="59">
        <f t="shared" si="0"/>
        <v>66</v>
      </c>
      <c r="D17" s="60">
        <v>0</v>
      </c>
      <c r="E17" s="61">
        <v>0</v>
      </c>
      <c r="F17" s="63">
        <v>0</v>
      </c>
      <c r="G17" s="61">
        <v>0</v>
      </c>
      <c r="H17" s="62">
        <v>18</v>
      </c>
      <c r="I17" s="61">
        <v>27.2727</v>
      </c>
      <c r="J17" s="63">
        <v>31</v>
      </c>
      <c r="K17" s="61">
        <v>46.969700000000003</v>
      </c>
      <c r="L17" s="63">
        <v>17</v>
      </c>
      <c r="M17" s="61">
        <v>25.7576</v>
      </c>
      <c r="N17" s="63">
        <v>0</v>
      </c>
      <c r="O17" s="61">
        <v>0</v>
      </c>
      <c r="P17" s="69">
        <v>0</v>
      </c>
      <c r="Q17" s="65">
        <v>0</v>
      </c>
      <c r="R17" s="60">
        <v>23</v>
      </c>
      <c r="S17" s="65">
        <v>34.848500000000001</v>
      </c>
      <c r="T17" s="60">
        <v>7</v>
      </c>
      <c r="U17" s="67">
        <v>10.6061</v>
      </c>
      <c r="V17" s="60">
        <v>3</v>
      </c>
      <c r="W17" s="67">
        <v>4.5454999999999997</v>
      </c>
      <c r="X17" s="73">
        <v>3952</v>
      </c>
      <c r="Y17" s="74">
        <v>100</v>
      </c>
    </row>
    <row r="18" spans="1:25" s="21" customFormat="1" ht="15" customHeight="1" x14ac:dyDescent="0.2">
      <c r="A18" s="20" t="s">
        <v>17</v>
      </c>
      <c r="B18" s="22" t="s">
        <v>30</v>
      </c>
      <c r="C18" s="23">
        <f t="shared" si="0"/>
        <v>674</v>
      </c>
      <c r="D18" s="33">
        <v>0</v>
      </c>
      <c r="E18" s="25">
        <v>0</v>
      </c>
      <c r="F18" s="26">
        <v>3</v>
      </c>
      <c r="G18" s="25">
        <v>0.4451</v>
      </c>
      <c r="H18" s="26">
        <v>67</v>
      </c>
      <c r="I18" s="25">
        <v>9.9406999999999996</v>
      </c>
      <c r="J18" s="26">
        <v>371</v>
      </c>
      <c r="K18" s="25">
        <v>55.044499999999999</v>
      </c>
      <c r="L18" s="26">
        <v>213</v>
      </c>
      <c r="M18" s="25">
        <v>31.602399999999999</v>
      </c>
      <c r="N18" s="26">
        <v>2</v>
      </c>
      <c r="O18" s="25">
        <v>0.29670000000000002</v>
      </c>
      <c r="P18" s="27">
        <v>18</v>
      </c>
      <c r="Q18" s="28">
        <v>2.67062</v>
      </c>
      <c r="R18" s="33">
        <v>138</v>
      </c>
      <c r="S18" s="28">
        <v>20.474799999999998</v>
      </c>
      <c r="T18" s="24">
        <v>19</v>
      </c>
      <c r="U18" s="29">
        <v>2.819</v>
      </c>
      <c r="V18" s="24">
        <v>34</v>
      </c>
      <c r="W18" s="29">
        <v>5.0445000000000002</v>
      </c>
      <c r="X18" s="30">
        <v>2407</v>
      </c>
      <c r="Y18" s="31">
        <v>100</v>
      </c>
    </row>
    <row r="19" spans="1:25" s="21" customFormat="1" ht="15" customHeight="1" x14ac:dyDescent="0.2">
      <c r="A19" s="20" t="s">
        <v>17</v>
      </c>
      <c r="B19" s="68" t="s">
        <v>31</v>
      </c>
      <c r="C19" s="59">
        <f t="shared" si="0"/>
        <v>245</v>
      </c>
      <c r="D19" s="60">
        <v>1</v>
      </c>
      <c r="E19" s="61">
        <v>0.40820000000000001</v>
      </c>
      <c r="F19" s="62">
        <v>42</v>
      </c>
      <c r="G19" s="61">
        <v>17.142900000000001</v>
      </c>
      <c r="H19" s="62">
        <v>28</v>
      </c>
      <c r="I19" s="61">
        <v>11.428599999999999</v>
      </c>
      <c r="J19" s="62">
        <v>3</v>
      </c>
      <c r="K19" s="61">
        <v>1.2244999999999999</v>
      </c>
      <c r="L19" s="62">
        <v>17</v>
      </c>
      <c r="M19" s="61">
        <v>6.9387999999999996</v>
      </c>
      <c r="N19" s="62">
        <v>133</v>
      </c>
      <c r="O19" s="61">
        <v>54.285699999999999</v>
      </c>
      <c r="P19" s="64">
        <v>21</v>
      </c>
      <c r="Q19" s="65">
        <v>8.5714299999999994</v>
      </c>
      <c r="R19" s="60">
        <v>58</v>
      </c>
      <c r="S19" s="65">
        <v>23.673500000000001</v>
      </c>
      <c r="T19" s="60">
        <v>13</v>
      </c>
      <c r="U19" s="67">
        <v>5.3060999999999998</v>
      </c>
      <c r="V19" s="60">
        <v>62</v>
      </c>
      <c r="W19" s="67">
        <v>25.306100000000001</v>
      </c>
      <c r="X19" s="73">
        <v>290</v>
      </c>
      <c r="Y19" s="74">
        <v>100</v>
      </c>
    </row>
    <row r="20" spans="1:25" s="21" customFormat="1" ht="15" customHeight="1" x14ac:dyDescent="0.2">
      <c r="A20" s="20" t="s">
        <v>17</v>
      </c>
      <c r="B20" s="22" t="s">
        <v>33</v>
      </c>
      <c r="C20" s="35">
        <f t="shared" si="0"/>
        <v>213</v>
      </c>
      <c r="D20" s="33">
        <v>7</v>
      </c>
      <c r="E20" s="25">
        <v>3.2864</v>
      </c>
      <c r="F20" s="32">
        <v>0</v>
      </c>
      <c r="G20" s="25">
        <v>0</v>
      </c>
      <c r="H20" s="26">
        <v>42</v>
      </c>
      <c r="I20" s="25">
        <v>19.718299999999999</v>
      </c>
      <c r="J20" s="32">
        <v>2</v>
      </c>
      <c r="K20" s="25">
        <v>0.93899999999999995</v>
      </c>
      <c r="L20" s="32">
        <v>160</v>
      </c>
      <c r="M20" s="25">
        <v>75.117400000000004</v>
      </c>
      <c r="N20" s="32">
        <v>0</v>
      </c>
      <c r="O20" s="25">
        <v>0</v>
      </c>
      <c r="P20" s="27">
        <v>2</v>
      </c>
      <c r="Q20" s="28">
        <v>0.93896999999999997</v>
      </c>
      <c r="R20" s="33">
        <v>14</v>
      </c>
      <c r="S20" s="28">
        <v>6.5728</v>
      </c>
      <c r="T20" s="24">
        <v>7</v>
      </c>
      <c r="U20" s="29">
        <v>3.2864</v>
      </c>
      <c r="V20" s="24">
        <v>4</v>
      </c>
      <c r="W20" s="29">
        <v>1.8778999999999999</v>
      </c>
      <c r="X20" s="30">
        <v>720</v>
      </c>
      <c r="Y20" s="31">
        <v>100</v>
      </c>
    </row>
    <row r="21" spans="1:25" s="21" customFormat="1" ht="15" customHeight="1" x14ac:dyDescent="0.2">
      <c r="A21" s="20" t="s">
        <v>17</v>
      </c>
      <c r="B21" s="68" t="s">
        <v>34</v>
      </c>
      <c r="C21" s="59">
        <f t="shared" si="0"/>
        <v>2816</v>
      </c>
      <c r="D21" s="70">
        <v>6</v>
      </c>
      <c r="E21" s="61">
        <v>0.21310000000000001</v>
      </c>
      <c r="F21" s="62">
        <v>37</v>
      </c>
      <c r="G21" s="61">
        <v>1.3139000000000001</v>
      </c>
      <c r="H21" s="63">
        <v>575</v>
      </c>
      <c r="I21" s="61">
        <v>20.419</v>
      </c>
      <c r="J21" s="62">
        <v>862</v>
      </c>
      <c r="K21" s="61">
        <v>30.610800000000001</v>
      </c>
      <c r="L21" s="62">
        <v>1195</v>
      </c>
      <c r="M21" s="61">
        <v>42.436100000000003</v>
      </c>
      <c r="N21" s="62">
        <v>1</v>
      </c>
      <c r="O21" s="61">
        <v>3.5499999999999997E-2</v>
      </c>
      <c r="P21" s="69">
        <v>140</v>
      </c>
      <c r="Q21" s="65">
        <v>4.97159</v>
      </c>
      <c r="R21" s="60">
        <v>631</v>
      </c>
      <c r="S21" s="65">
        <v>22.407699999999998</v>
      </c>
      <c r="T21" s="70">
        <v>62</v>
      </c>
      <c r="U21" s="67">
        <v>2.2017000000000002</v>
      </c>
      <c r="V21" s="70">
        <v>165</v>
      </c>
      <c r="W21" s="67">
        <v>5.8593999999999999</v>
      </c>
      <c r="X21" s="73">
        <v>4081</v>
      </c>
      <c r="Y21" s="74">
        <v>99.706000000000003</v>
      </c>
    </row>
    <row r="22" spans="1:25" s="21" customFormat="1" ht="15" customHeight="1" x14ac:dyDescent="0.2">
      <c r="A22" s="20" t="s">
        <v>17</v>
      </c>
      <c r="B22" s="22" t="s">
        <v>35</v>
      </c>
      <c r="C22" s="23">
        <f t="shared" si="0"/>
        <v>1005</v>
      </c>
      <c r="D22" s="24">
        <v>0</v>
      </c>
      <c r="E22" s="25">
        <v>0</v>
      </c>
      <c r="F22" s="32">
        <v>4</v>
      </c>
      <c r="G22" s="25">
        <v>0.39800000000000002</v>
      </c>
      <c r="H22" s="32">
        <v>97</v>
      </c>
      <c r="I22" s="25">
        <v>9.6516999999999999</v>
      </c>
      <c r="J22" s="26">
        <v>312</v>
      </c>
      <c r="K22" s="25">
        <v>31.044799999999999</v>
      </c>
      <c r="L22" s="26">
        <v>518</v>
      </c>
      <c r="M22" s="25">
        <v>51.542299999999997</v>
      </c>
      <c r="N22" s="26">
        <v>0</v>
      </c>
      <c r="O22" s="25">
        <v>0</v>
      </c>
      <c r="P22" s="34">
        <v>74</v>
      </c>
      <c r="Q22" s="28">
        <v>7.3631799999999998</v>
      </c>
      <c r="R22" s="33">
        <v>191</v>
      </c>
      <c r="S22" s="28">
        <v>19.004999999999999</v>
      </c>
      <c r="T22" s="33">
        <v>10</v>
      </c>
      <c r="U22" s="29">
        <v>0.995</v>
      </c>
      <c r="V22" s="33">
        <v>37</v>
      </c>
      <c r="W22" s="29">
        <v>3.6816</v>
      </c>
      <c r="X22" s="30">
        <v>1879</v>
      </c>
      <c r="Y22" s="31">
        <v>100</v>
      </c>
    </row>
    <row r="23" spans="1:25" s="21" customFormat="1" ht="15" customHeight="1" x14ac:dyDescent="0.2">
      <c r="A23" s="20" t="s">
        <v>17</v>
      </c>
      <c r="B23" s="68" t="s">
        <v>32</v>
      </c>
      <c r="C23" s="59">
        <f t="shared" si="0"/>
        <v>509</v>
      </c>
      <c r="D23" s="60">
        <v>1</v>
      </c>
      <c r="E23" s="61">
        <v>0.19650000000000001</v>
      </c>
      <c r="F23" s="62">
        <v>3</v>
      </c>
      <c r="G23" s="61">
        <v>0.58940000000000003</v>
      </c>
      <c r="H23" s="62">
        <v>30</v>
      </c>
      <c r="I23" s="61">
        <v>5.8939000000000004</v>
      </c>
      <c r="J23" s="62">
        <v>64</v>
      </c>
      <c r="K23" s="61">
        <v>12.573700000000001</v>
      </c>
      <c r="L23" s="62">
        <v>381</v>
      </c>
      <c r="M23" s="61">
        <v>74.852699999999999</v>
      </c>
      <c r="N23" s="62">
        <v>0</v>
      </c>
      <c r="O23" s="61">
        <v>0</v>
      </c>
      <c r="P23" s="69">
        <v>30</v>
      </c>
      <c r="Q23" s="65">
        <v>5.89391</v>
      </c>
      <c r="R23" s="70">
        <v>65</v>
      </c>
      <c r="S23" s="65">
        <v>12.770099999999999</v>
      </c>
      <c r="T23" s="60">
        <v>7</v>
      </c>
      <c r="U23" s="67">
        <v>1.3752</v>
      </c>
      <c r="V23" s="60">
        <v>16</v>
      </c>
      <c r="W23" s="67">
        <v>3.1434000000000002</v>
      </c>
      <c r="X23" s="73">
        <v>1365</v>
      </c>
      <c r="Y23" s="74">
        <v>100</v>
      </c>
    </row>
    <row r="24" spans="1:25" s="21" customFormat="1" ht="15" customHeight="1" x14ac:dyDescent="0.2">
      <c r="A24" s="20" t="s">
        <v>17</v>
      </c>
      <c r="B24" s="22" t="s">
        <v>36</v>
      </c>
      <c r="C24" s="23">
        <f t="shared" si="0"/>
        <v>830</v>
      </c>
      <c r="D24" s="33">
        <v>8</v>
      </c>
      <c r="E24" s="25">
        <v>0.96389999999999998</v>
      </c>
      <c r="F24" s="26">
        <v>10</v>
      </c>
      <c r="G24" s="25">
        <v>1.2048000000000001</v>
      </c>
      <c r="H24" s="32">
        <v>201</v>
      </c>
      <c r="I24" s="25">
        <v>24.216899999999999</v>
      </c>
      <c r="J24" s="26">
        <v>179</v>
      </c>
      <c r="K24" s="25">
        <v>21.566299999999998</v>
      </c>
      <c r="L24" s="26">
        <v>363</v>
      </c>
      <c r="M24" s="25">
        <v>43.734900000000003</v>
      </c>
      <c r="N24" s="26">
        <v>2</v>
      </c>
      <c r="O24" s="25">
        <v>0.24099999999999999</v>
      </c>
      <c r="P24" s="34">
        <v>67</v>
      </c>
      <c r="Q24" s="28">
        <v>8.0722900000000006</v>
      </c>
      <c r="R24" s="33">
        <v>158</v>
      </c>
      <c r="S24" s="28">
        <v>19.036100000000001</v>
      </c>
      <c r="T24" s="24">
        <v>8</v>
      </c>
      <c r="U24" s="29">
        <v>0.96389999999999998</v>
      </c>
      <c r="V24" s="24">
        <v>84</v>
      </c>
      <c r="W24" s="29">
        <v>10.1205</v>
      </c>
      <c r="X24" s="30">
        <v>1356</v>
      </c>
      <c r="Y24" s="31">
        <v>100</v>
      </c>
    </row>
    <row r="25" spans="1:25" s="21" customFormat="1" ht="15" customHeight="1" x14ac:dyDescent="0.2">
      <c r="A25" s="20" t="s">
        <v>17</v>
      </c>
      <c r="B25" s="68" t="s">
        <v>37</v>
      </c>
      <c r="C25" s="71">
        <f t="shared" si="0"/>
        <v>452</v>
      </c>
      <c r="D25" s="60">
        <v>0</v>
      </c>
      <c r="E25" s="61">
        <v>0</v>
      </c>
      <c r="F25" s="62">
        <v>1</v>
      </c>
      <c r="G25" s="61">
        <v>0.22120000000000001</v>
      </c>
      <c r="H25" s="62">
        <v>24</v>
      </c>
      <c r="I25" s="61">
        <v>5.3097000000000003</v>
      </c>
      <c r="J25" s="62">
        <v>117</v>
      </c>
      <c r="K25" s="61">
        <v>25.885000000000002</v>
      </c>
      <c r="L25" s="63">
        <v>282</v>
      </c>
      <c r="M25" s="61">
        <v>62.389400000000002</v>
      </c>
      <c r="N25" s="62">
        <v>0</v>
      </c>
      <c r="O25" s="61">
        <v>0</v>
      </c>
      <c r="P25" s="69">
        <v>28</v>
      </c>
      <c r="Q25" s="65">
        <v>6.1946899999999996</v>
      </c>
      <c r="R25" s="60">
        <v>87</v>
      </c>
      <c r="S25" s="65">
        <v>19.247800000000002</v>
      </c>
      <c r="T25" s="60">
        <v>15</v>
      </c>
      <c r="U25" s="67">
        <v>3.3186</v>
      </c>
      <c r="V25" s="60">
        <v>14</v>
      </c>
      <c r="W25" s="67">
        <v>3.0973000000000002</v>
      </c>
      <c r="X25" s="73">
        <v>1407</v>
      </c>
      <c r="Y25" s="74">
        <v>100</v>
      </c>
    </row>
    <row r="26" spans="1:25" s="21" customFormat="1" ht="15" customHeight="1" x14ac:dyDescent="0.2">
      <c r="A26" s="20" t="s">
        <v>17</v>
      </c>
      <c r="B26" s="22" t="s">
        <v>38</v>
      </c>
      <c r="C26" s="23">
        <f t="shared" si="0"/>
        <v>177</v>
      </c>
      <c r="D26" s="24">
        <v>0</v>
      </c>
      <c r="E26" s="25">
        <v>0</v>
      </c>
      <c r="F26" s="32">
        <v>0</v>
      </c>
      <c r="G26" s="25">
        <v>0</v>
      </c>
      <c r="H26" s="32">
        <v>8</v>
      </c>
      <c r="I26" s="25">
        <v>4.5198</v>
      </c>
      <c r="J26" s="26">
        <v>118</v>
      </c>
      <c r="K26" s="25">
        <v>66.666700000000006</v>
      </c>
      <c r="L26" s="26">
        <v>51</v>
      </c>
      <c r="M26" s="25">
        <v>28.813600000000001</v>
      </c>
      <c r="N26" s="32">
        <v>0</v>
      </c>
      <c r="O26" s="25">
        <v>0</v>
      </c>
      <c r="P26" s="34">
        <v>0</v>
      </c>
      <c r="Q26" s="28">
        <v>0</v>
      </c>
      <c r="R26" s="24">
        <v>17</v>
      </c>
      <c r="S26" s="28">
        <v>9.6044999999999998</v>
      </c>
      <c r="T26" s="24">
        <v>9</v>
      </c>
      <c r="U26" s="29">
        <v>5.0846999999999998</v>
      </c>
      <c r="V26" s="24">
        <v>1</v>
      </c>
      <c r="W26" s="29">
        <v>0.56499999999999995</v>
      </c>
      <c r="X26" s="30">
        <v>1367</v>
      </c>
      <c r="Y26" s="31">
        <v>100</v>
      </c>
    </row>
    <row r="27" spans="1:25" s="21" customFormat="1" ht="15" customHeight="1" x14ac:dyDescent="0.2">
      <c r="A27" s="20" t="s">
        <v>17</v>
      </c>
      <c r="B27" s="68" t="s">
        <v>41</v>
      </c>
      <c r="C27" s="71">
        <f t="shared" si="0"/>
        <v>302</v>
      </c>
      <c r="D27" s="70">
        <v>2</v>
      </c>
      <c r="E27" s="61">
        <v>0.6623</v>
      </c>
      <c r="F27" s="62">
        <v>0</v>
      </c>
      <c r="G27" s="61">
        <v>0</v>
      </c>
      <c r="H27" s="62">
        <v>4</v>
      </c>
      <c r="I27" s="61">
        <v>1.3245</v>
      </c>
      <c r="J27" s="62">
        <v>17</v>
      </c>
      <c r="K27" s="61">
        <v>5.6291000000000002</v>
      </c>
      <c r="L27" s="63">
        <v>274</v>
      </c>
      <c r="M27" s="61">
        <v>90.728499999999997</v>
      </c>
      <c r="N27" s="62">
        <v>0</v>
      </c>
      <c r="O27" s="61">
        <v>0</v>
      </c>
      <c r="P27" s="69">
        <v>5</v>
      </c>
      <c r="Q27" s="65">
        <v>1.6556299999999999</v>
      </c>
      <c r="R27" s="70">
        <v>83</v>
      </c>
      <c r="S27" s="65">
        <v>27.4834</v>
      </c>
      <c r="T27" s="60">
        <v>9</v>
      </c>
      <c r="U27" s="67">
        <v>2.9801000000000002</v>
      </c>
      <c r="V27" s="60">
        <v>7</v>
      </c>
      <c r="W27" s="67">
        <v>2.3178999999999998</v>
      </c>
      <c r="X27" s="73">
        <v>589</v>
      </c>
      <c r="Y27" s="74">
        <v>100</v>
      </c>
    </row>
    <row r="28" spans="1:25" s="21" customFormat="1" ht="15" customHeight="1" x14ac:dyDescent="0.2">
      <c r="A28" s="20" t="s">
        <v>17</v>
      </c>
      <c r="B28" s="22" t="s">
        <v>40</v>
      </c>
      <c r="C28" s="35">
        <f t="shared" si="0"/>
        <v>230</v>
      </c>
      <c r="D28" s="33">
        <v>0</v>
      </c>
      <c r="E28" s="25">
        <v>0</v>
      </c>
      <c r="F28" s="26">
        <v>4</v>
      </c>
      <c r="G28" s="25">
        <v>1.7391000000000001</v>
      </c>
      <c r="H28" s="26">
        <v>14</v>
      </c>
      <c r="I28" s="25">
        <v>6.0869999999999997</v>
      </c>
      <c r="J28" s="26">
        <v>82</v>
      </c>
      <c r="K28" s="25">
        <v>35.652200000000001</v>
      </c>
      <c r="L28" s="32">
        <v>118</v>
      </c>
      <c r="M28" s="25">
        <v>51.304299999999998</v>
      </c>
      <c r="N28" s="26">
        <v>0</v>
      </c>
      <c r="O28" s="25">
        <v>0</v>
      </c>
      <c r="P28" s="27">
        <v>12</v>
      </c>
      <c r="Q28" s="28">
        <v>5.21739</v>
      </c>
      <c r="R28" s="24">
        <v>38</v>
      </c>
      <c r="S28" s="28">
        <v>16.521699999999999</v>
      </c>
      <c r="T28" s="33">
        <v>12</v>
      </c>
      <c r="U28" s="29">
        <v>5.2173999999999996</v>
      </c>
      <c r="V28" s="33">
        <v>4</v>
      </c>
      <c r="W28" s="29">
        <v>1.7391000000000001</v>
      </c>
      <c r="X28" s="30">
        <v>1434</v>
      </c>
      <c r="Y28" s="31">
        <v>100</v>
      </c>
    </row>
    <row r="29" spans="1:25" s="21" customFormat="1" ht="15" customHeight="1" x14ac:dyDescent="0.2">
      <c r="A29" s="20" t="s">
        <v>17</v>
      </c>
      <c r="B29" s="68" t="s">
        <v>39</v>
      </c>
      <c r="C29" s="59">
        <f t="shared" si="0"/>
        <v>953</v>
      </c>
      <c r="D29" s="60">
        <v>1</v>
      </c>
      <c r="E29" s="61">
        <v>0.10489999999999999</v>
      </c>
      <c r="F29" s="62">
        <v>18</v>
      </c>
      <c r="G29" s="61">
        <v>1.8888</v>
      </c>
      <c r="H29" s="63">
        <v>307</v>
      </c>
      <c r="I29" s="61">
        <v>32.214100000000002</v>
      </c>
      <c r="J29" s="62">
        <v>250</v>
      </c>
      <c r="K29" s="61">
        <v>26.232900000000001</v>
      </c>
      <c r="L29" s="63">
        <v>344</v>
      </c>
      <c r="M29" s="61">
        <v>36.096499999999999</v>
      </c>
      <c r="N29" s="62">
        <v>0</v>
      </c>
      <c r="O29" s="61">
        <v>0</v>
      </c>
      <c r="P29" s="69">
        <v>33</v>
      </c>
      <c r="Q29" s="65">
        <v>3.4627500000000002</v>
      </c>
      <c r="R29" s="60">
        <v>311</v>
      </c>
      <c r="S29" s="65">
        <v>32.633800000000001</v>
      </c>
      <c r="T29" s="60">
        <v>51</v>
      </c>
      <c r="U29" s="67">
        <v>5.3514999999999997</v>
      </c>
      <c r="V29" s="60">
        <v>127</v>
      </c>
      <c r="W29" s="67">
        <v>13.3263</v>
      </c>
      <c r="X29" s="73">
        <v>1873</v>
      </c>
      <c r="Y29" s="74">
        <v>100</v>
      </c>
    </row>
    <row r="30" spans="1:25" s="21" customFormat="1" ht="15" customHeight="1" x14ac:dyDescent="0.2">
      <c r="A30" s="20" t="s">
        <v>17</v>
      </c>
      <c r="B30" s="22" t="s">
        <v>42</v>
      </c>
      <c r="C30" s="23">
        <f t="shared" si="0"/>
        <v>1751</v>
      </c>
      <c r="D30" s="33">
        <v>25</v>
      </c>
      <c r="E30" s="25">
        <v>1.4278</v>
      </c>
      <c r="F30" s="32">
        <v>16</v>
      </c>
      <c r="G30" s="25">
        <v>0.91379999999999995</v>
      </c>
      <c r="H30" s="26">
        <v>123</v>
      </c>
      <c r="I30" s="25">
        <v>7.0246000000000004</v>
      </c>
      <c r="J30" s="26">
        <v>575</v>
      </c>
      <c r="K30" s="25">
        <v>32.8384</v>
      </c>
      <c r="L30" s="26">
        <v>928</v>
      </c>
      <c r="M30" s="25">
        <v>52.9983</v>
      </c>
      <c r="N30" s="26">
        <v>1</v>
      </c>
      <c r="O30" s="25">
        <v>5.7099999999999998E-2</v>
      </c>
      <c r="P30" s="27">
        <v>83</v>
      </c>
      <c r="Q30" s="28">
        <v>4.7401499999999999</v>
      </c>
      <c r="R30" s="24">
        <v>265</v>
      </c>
      <c r="S30" s="28">
        <v>15.1342</v>
      </c>
      <c r="T30" s="33">
        <v>16</v>
      </c>
      <c r="U30" s="29">
        <v>0.91379999999999995</v>
      </c>
      <c r="V30" s="33">
        <v>46</v>
      </c>
      <c r="W30" s="29">
        <v>2.6271</v>
      </c>
      <c r="X30" s="30">
        <v>3616</v>
      </c>
      <c r="Y30" s="31">
        <v>99.971999999999994</v>
      </c>
    </row>
    <row r="31" spans="1:25" s="21" customFormat="1" ht="15" customHeight="1" x14ac:dyDescent="0.2">
      <c r="A31" s="20" t="s">
        <v>17</v>
      </c>
      <c r="B31" s="68" t="s">
        <v>43</v>
      </c>
      <c r="C31" s="71">
        <f t="shared" si="0"/>
        <v>1962</v>
      </c>
      <c r="D31" s="60">
        <v>96</v>
      </c>
      <c r="E31" s="61">
        <v>4.8929999999999998</v>
      </c>
      <c r="F31" s="63">
        <v>46</v>
      </c>
      <c r="G31" s="61">
        <v>2.3445</v>
      </c>
      <c r="H31" s="62">
        <v>161</v>
      </c>
      <c r="I31" s="61">
        <v>8.2058999999999997</v>
      </c>
      <c r="J31" s="63">
        <v>493</v>
      </c>
      <c r="K31" s="61">
        <v>25.127400000000002</v>
      </c>
      <c r="L31" s="62">
        <v>1061</v>
      </c>
      <c r="M31" s="61">
        <v>54.077500000000001</v>
      </c>
      <c r="N31" s="62">
        <v>2</v>
      </c>
      <c r="O31" s="61">
        <v>0.1019</v>
      </c>
      <c r="P31" s="64">
        <v>103</v>
      </c>
      <c r="Q31" s="65">
        <v>5.2497499999999997</v>
      </c>
      <c r="R31" s="60">
        <v>534</v>
      </c>
      <c r="S31" s="65">
        <v>27.217099999999999</v>
      </c>
      <c r="T31" s="70">
        <v>34</v>
      </c>
      <c r="U31" s="67">
        <v>1.7329000000000001</v>
      </c>
      <c r="V31" s="70">
        <v>106</v>
      </c>
      <c r="W31" s="67">
        <v>5.4027000000000003</v>
      </c>
      <c r="X31" s="73">
        <v>2170</v>
      </c>
      <c r="Y31" s="74">
        <v>99.77</v>
      </c>
    </row>
    <row r="32" spans="1:25" s="21" customFormat="1" ht="15" customHeight="1" x14ac:dyDescent="0.2">
      <c r="A32" s="20" t="s">
        <v>17</v>
      </c>
      <c r="B32" s="22" t="s">
        <v>45</v>
      </c>
      <c r="C32" s="23">
        <f t="shared" si="0"/>
        <v>428</v>
      </c>
      <c r="D32" s="24">
        <v>8</v>
      </c>
      <c r="E32" s="25">
        <v>1.8692</v>
      </c>
      <c r="F32" s="26">
        <v>0</v>
      </c>
      <c r="G32" s="25">
        <v>0</v>
      </c>
      <c r="H32" s="26">
        <v>8</v>
      </c>
      <c r="I32" s="25">
        <v>1.8692</v>
      </c>
      <c r="J32" s="26">
        <v>165</v>
      </c>
      <c r="K32" s="25">
        <v>38.551400000000001</v>
      </c>
      <c r="L32" s="32">
        <v>245</v>
      </c>
      <c r="M32" s="25">
        <v>57.243000000000002</v>
      </c>
      <c r="N32" s="32">
        <v>0</v>
      </c>
      <c r="O32" s="25">
        <v>0</v>
      </c>
      <c r="P32" s="34">
        <v>2</v>
      </c>
      <c r="Q32" s="28">
        <v>0.46728999999999998</v>
      </c>
      <c r="R32" s="33">
        <v>56</v>
      </c>
      <c r="S32" s="28">
        <v>13.084099999999999</v>
      </c>
      <c r="T32" s="24">
        <v>0</v>
      </c>
      <c r="U32" s="29">
        <v>0</v>
      </c>
      <c r="V32" s="24">
        <v>2</v>
      </c>
      <c r="W32" s="29">
        <v>0.46729999999999999</v>
      </c>
      <c r="X32" s="30">
        <v>978</v>
      </c>
      <c r="Y32" s="31">
        <v>100</v>
      </c>
    </row>
    <row r="33" spans="1:25" s="21" customFormat="1" ht="15" customHeight="1" x14ac:dyDescent="0.2">
      <c r="A33" s="20" t="s">
        <v>17</v>
      </c>
      <c r="B33" s="68" t="s">
        <v>44</v>
      </c>
      <c r="C33" s="59">
        <f t="shared" si="0"/>
        <v>1531</v>
      </c>
      <c r="D33" s="70">
        <v>9</v>
      </c>
      <c r="E33" s="61">
        <v>0.58789999999999998</v>
      </c>
      <c r="F33" s="62">
        <v>14</v>
      </c>
      <c r="G33" s="61">
        <v>0.91439999999999999</v>
      </c>
      <c r="H33" s="63">
        <v>52</v>
      </c>
      <c r="I33" s="61">
        <v>3.3965000000000001</v>
      </c>
      <c r="J33" s="62">
        <v>396</v>
      </c>
      <c r="K33" s="61">
        <v>25.865400000000001</v>
      </c>
      <c r="L33" s="62">
        <v>995</v>
      </c>
      <c r="M33" s="61">
        <v>64.990200000000002</v>
      </c>
      <c r="N33" s="63">
        <v>3</v>
      </c>
      <c r="O33" s="61">
        <v>0.19600000000000001</v>
      </c>
      <c r="P33" s="69">
        <v>62</v>
      </c>
      <c r="Q33" s="65">
        <v>4.0496400000000001</v>
      </c>
      <c r="R33" s="70">
        <v>315</v>
      </c>
      <c r="S33" s="65">
        <v>20.5748</v>
      </c>
      <c r="T33" s="70">
        <v>29</v>
      </c>
      <c r="U33" s="67">
        <v>1.8942000000000001</v>
      </c>
      <c r="V33" s="70">
        <v>41</v>
      </c>
      <c r="W33" s="67">
        <v>2.6779999999999999</v>
      </c>
      <c r="X33" s="73">
        <v>2372</v>
      </c>
      <c r="Y33" s="74">
        <v>100</v>
      </c>
    </row>
    <row r="34" spans="1:25" s="21" customFormat="1" ht="15" customHeight="1" x14ac:dyDescent="0.2">
      <c r="A34" s="20" t="s">
        <v>17</v>
      </c>
      <c r="B34" s="22" t="s">
        <v>46</v>
      </c>
      <c r="C34" s="35">
        <f t="shared" si="0"/>
        <v>403</v>
      </c>
      <c r="D34" s="24">
        <v>133</v>
      </c>
      <c r="E34" s="25">
        <v>33.002499999999998</v>
      </c>
      <c r="F34" s="26">
        <v>4</v>
      </c>
      <c r="G34" s="25">
        <v>0.99260000000000004</v>
      </c>
      <c r="H34" s="32">
        <v>14</v>
      </c>
      <c r="I34" s="25">
        <v>3.4739</v>
      </c>
      <c r="J34" s="26">
        <v>5</v>
      </c>
      <c r="K34" s="25">
        <v>1.2406999999999999</v>
      </c>
      <c r="L34" s="32">
        <v>234</v>
      </c>
      <c r="M34" s="25">
        <v>58.064500000000002</v>
      </c>
      <c r="N34" s="32">
        <v>0</v>
      </c>
      <c r="O34" s="25">
        <v>0</v>
      </c>
      <c r="P34" s="27">
        <v>13</v>
      </c>
      <c r="Q34" s="28">
        <v>3.2258100000000001</v>
      </c>
      <c r="R34" s="33">
        <v>42</v>
      </c>
      <c r="S34" s="28">
        <v>10.421799999999999</v>
      </c>
      <c r="T34" s="33">
        <v>3</v>
      </c>
      <c r="U34" s="29">
        <v>0.74439999999999995</v>
      </c>
      <c r="V34" s="33">
        <v>6</v>
      </c>
      <c r="W34" s="29">
        <v>1.4887999999999999</v>
      </c>
      <c r="X34" s="30">
        <v>825</v>
      </c>
      <c r="Y34" s="31">
        <v>100</v>
      </c>
    </row>
    <row r="35" spans="1:25" s="21" customFormat="1" ht="15" customHeight="1" x14ac:dyDescent="0.2">
      <c r="A35" s="20" t="s">
        <v>17</v>
      </c>
      <c r="B35" s="68" t="s">
        <v>49</v>
      </c>
      <c r="C35" s="71">
        <f t="shared" si="0"/>
        <v>423</v>
      </c>
      <c r="D35" s="70">
        <v>1</v>
      </c>
      <c r="E35" s="61">
        <v>0.2364</v>
      </c>
      <c r="F35" s="62">
        <v>4</v>
      </c>
      <c r="G35" s="61">
        <v>0.9456</v>
      </c>
      <c r="H35" s="63">
        <v>91</v>
      </c>
      <c r="I35" s="61">
        <v>21.513000000000002</v>
      </c>
      <c r="J35" s="62">
        <v>39</v>
      </c>
      <c r="K35" s="61">
        <v>9.2199000000000009</v>
      </c>
      <c r="L35" s="63">
        <v>272</v>
      </c>
      <c r="M35" s="61">
        <v>64.302599999999998</v>
      </c>
      <c r="N35" s="62">
        <v>0</v>
      </c>
      <c r="O35" s="61">
        <v>0</v>
      </c>
      <c r="P35" s="69">
        <v>16</v>
      </c>
      <c r="Q35" s="65">
        <v>3.7825099999999998</v>
      </c>
      <c r="R35" s="70">
        <v>104</v>
      </c>
      <c r="S35" s="65">
        <v>24.586300000000001</v>
      </c>
      <c r="T35" s="70">
        <v>8</v>
      </c>
      <c r="U35" s="67">
        <v>1.8913</v>
      </c>
      <c r="V35" s="70">
        <v>28</v>
      </c>
      <c r="W35" s="67">
        <v>6.6193999999999997</v>
      </c>
      <c r="X35" s="73">
        <v>1064</v>
      </c>
      <c r="Y35" s="74">
        <v>100</v>
      </c>
    </row>
    <row r="36" spans="1:25" s="21" customFormat="1" ht="15" customHeight="1" x14ac:dyDescent="0.2">
      <c r="A36" s="20" t="s">
        <v>17</v>
      </c>
      <c r="B36" s="22" t="s">
        <v>53</v>
      </c>
      <c r="C36" s="35">
        <f t="shared" si="0"/>
        <v>314</v>
      </c>
      <c r="D36" s="33">
        <v>5</v>
      </c>
      <c r="E36" s="25">
        <v>1.5924</v>
      </c>
      <c r="F36" s="26">
        <v>9</v>
      </c>
      <c r="G36" s="25">
        <v>2.8662000000000001</v>
      </c>
      <c r="H36" s="26">
        <v>100</v>
      </c>
      <c r="I36" s="25">
        <v>31.847100000000001</v>
      </c>
      <c r="J36" s="32">
        <v>17</v>
      </c>
      <c r="K36" s="25">
        <v>5.4139999999999997</v>
      </c>
      <c r="L36" s="32">
        <v>165</v>
      </c>
      <c r="M36" s="25">
        <v>52.547800000000002</v>
      </c>
      <c r="N36" s="26">
        <v>4</v>
      </c>
      <c r="O36" s="25">
        <v>1.2739</v>
      </c>
      <c r="P36" s="34">
        <v>14</v>
      </c>
      <c r="Q36" s="28">
        <v>4.4585999999999997</v>
      </c>
      <c r="R36" s="33">
        <v>80</v>
      </c>
      <c r="S36" s="28">
        <v>25.477699999999999</v>
      </c>
      <c r="T36" s="24">
        <v>6</v>
      </c>
      <c r="U36" s="29">
        <v>1.9108000000000001</v>
      </c>
      <c r="V36" s="24">
        <v>31</v>
      </c>
      <c r="W36" s="29">
        <v>9.8726000000000003</v>
      </c>
      <c r="X36" s="30">
        <v>658</v>
      </c>
      <c r="Y36" s="31">
        <v>100</v>
      </c>
    </row>
    <row r="37" spans="1:25" s="21" customFormat="1" ht="15" customHeight="1" x14ac:dyDescent="0.2">
      <c r="A37" s="20" t="s">
        <v>17</v>
      </c>
      <c r="B37" s="68" t="s">
        <v>50</v>
      </c>
      <c r="C37" s="59">
        <f t="shared" si="0"/>
        <v>247</v>
      </c>
      <c r="D37" s="60">
        <v>0</v>
      </c>
      <c r="E37" s="61">
        <v>0</v>
      </c>
      <c r="F37" s="62">
        <v>5</v>
      </c>
      <c r="G37" s="61">
        <v>2.0243000000000002</v>
      </c>
      <c r="H37" s="62">
        <v>20</v>
      </c>
      <c r="I37" s="61">
        <v>8.0972000000000008</v>
      </c>
      <c r="J37" s="62">
        <v>14</v>
      </c>
      <c r="K37" s="61">
        <v>5.6680000000000001</v>
      </c>
      <c r="L37" s="62">
        <v>206</v>
      </c>
      <c r="M37" s="61">
        <v>83.400800000000004</v>
      </c>
      <c r="N37" s="63">
        <v>1</v>
      </c>
      <c r="O37" s="61">
        <v>0.40489999999999998</v>
      </c>
      <c r="P37" s="69">
        <v>1</v>
      </c>
      <c r="Q37" s="65">
        <v>0.40486</v>
      </c>
      <c r="R37" s="70">
        <v>53</v>
      </c>
      <c r="S37" s="65">
        <v>21.4575</v>
      </c>
      <c r="T37" s="60">
        <v>12</v>
      </c>
      <c r="U37" s="67">
        <v>4.8582999999999998</v>
      </c>
      <c r="V37" s="60">
        <v>0</v>
      </c>
      <c r="W37" s="67">
        <v>0</v>
      </c>
      <c r="X37" s="73">
        <v>483</v>
      </c>
      <c r="Y37" s="74">
        <v>100</v>
      </c>
    </row>
    <row r="38" spans="1:25" s="21" customFormat="1" ht="15" customHeight="1" x14ac:dyDescent="0.2">
      <c r="A38" s="20" t="s">
        <v>17</v>
      </c>
      <c r="B38" s="22" t="s">
        <v>51</v>
      </c>
      <c r="C38" s="23">
        <f t="shared" si="0"/>
        <v>1363</v>
      </c>
      <c r="D38" s="24">
        <v>0</v>
      </c>
      <c r="E38" s="25">
        <v>0</v>
      </c>
      <c r="F38" s="26">
        <v>53</v>
      </c>
      <c r="G38" s="25">
        <v>3.8885000000000001</v>
      </c>
      <c r="H38" s="26">
        <v>331</v>
      </c>
      <c r="I38" s="25">
        <v>24.284700000000001</v>
      </c>
      <c r="J38" s="26">
        <v>408</v>
      </c>
      <c r="K38" s="25">
        <v>29.934000000000001</v>
      </c>
      <c r="L38" s="26">
        <v>547</v>
      </c>
      <c r="M38" s="25">
        <v>40.132100000000001</v>
      </c>
      <c r="N38" s="26">
        <v>2</v>
      </c>
      <c r="O38" s="25">
        <v>0.1467</v>
      </c>
      <c r="P38" s="27">
        <v>22</v>
      </c>
      <c r="Q38" s="28">
        <v>1.61409</v>
      </c>
      <c r="R38" s="33">
        <v>256</v>
      </c>
      <c r="S38" s="28">
        <v>18.7821</v>
      </c>
      <c r="T38" s="24">
        <v>45</v>
      </c>
      <c r="U38" s="29">
        <v>3.3014999999999999</v>
      </c>
      <c r="V38" s="24">
        <v>23</v>
      </c>
      <c r="W38" s="29">
        <v>1.6875</v>
      </c>
      <c r="X38" s="30">
        <v>2577</v>
      </c>
      <c r="Y38" s="31">
        <v>100</v>
      </c>
    </row>
    <row r="39" spans="1:25" s="21" customFormat="1" ht="15" customHeight="1" x14ac:dyDescent="0.2">
      <c r="A39" s="20" t="s">
        <v>17</v>
      </c>
      <c r="B39" s="68" t="s">
        <v>52</v>
      </c>
      <c r="C39" s="59">
        <f t="shared" si="0"/>
        <v>809</v>
      </c>
      <c r="D39" s="70">
        <v>36</v>
      </c>
      <c r="E39" s="61">
        <v>4.4499000000000004</v>
      </c>
      <c r="F39" s="62">
        <v>1</v>
      </c>
      <c r="G39" s="61">
        <v>0.1236</v>
      </c>
      <c r="H39" s="63">
        <v>537</v>
      </c>
      <c r="I39" s="61">
        <v>66.378200000000007</v>
      </c>
      <c r="J39" s="62">
        <v>56</v>
      </c>
      <c r="K39" s="61">
        <v>6.9221000000000004</v>
      </c>
      <c r="L39" s="63">
        <v>165</v>
      </c>
      <c r="M39" s="61">
        <v>20.395600000000002</v>
      </c>
      <c r="N39" s="62">
        <v>0</v>
      </c>
      <c r="O39" s="61">
        <v>0</v>
      </c>
      <c r="P39" s="69">
        <v>14</v>
      </c>
      <c r="Q39" s="65">
        <v>1.7305299999999999</v>
      </c>
      <c r="R39" s="60">
        <v>200</v>
      </c>
      <c r="S39" s="65">
        <v>24.721900000000002</v>
      </c>
      <c r="T39" s="60">
        <v>5</v>
      </c>
      <c r="U39" s="67">
        <v>0.61799999999999999</v>
      </c>
      <c r="V39" s="60">
        <v>150</v>
      </c>
      <c r="W39" s="67">
        <v>18.541399999999999</v>
      </c>
      <c r="X39" s="73">
        <v>880</v>
      </c>
      <c r="Y39" s="74">
        <v>100</v>
      </c>
    </row>
    <row r="40" spans="1:25" s="21" customFormat="1" ht="15" customHeight="1" x14ac:dyDescent="0.2">
      <c r="A40" s="20" t="s">
        <v>17</v>
      </c>
      <c r="B40" s="22" t="s">
        <v>54</v>
      </c>
      <c r="C40" s="35">
        <f t="shared" si="0"/>
        <v>3184</v>
      </c>
      <c r="D40" s="24">
        <v>14</v>
      </c>
      <c r="E40" s="25">
        <v>0.43969999999999998</v>
      </c>
      <c r="F40" s="26">
        <v>79</v>
      </c>
      <c r="G40" s="25">
        <v>2.4811999999999999</v>
      </c>
      <c r="H40" s="26">
        <v>681</v>
      </c>
      <c r="I40" s="25">
        <v>21.388200000000001</v>
      </c>
      <c r="J40" s="32">
        <v>936</v>
      </c>
      <c r="K40" s="25">
        <v>29.396999999999998</v>
      </c>
      <c r="L40" s="32">
        <v>1439</v>
      </c>
      <c r="M40" s="25">
        <v>45.194699999999997</v>
      </c>
      <c r="N40" s="26">
        <v>2</v>
      </c>
      <c r="O40" s="25">
        <v>6.2799999999999995E-2</v>
      </c>
      <c r="P40" s="27">
        <v>33</v>
      </c>
      <c r="Q40" s="28">
        <v>1.03643</v>
      </c>
      <c r="R40" s="33">
        <v>918</v>
      </c>
      <c r="S40" s="28">
        <v>28.831700000000001</v>
      </c>
      <c r="T40" s="24">
        <v>59</v>
      </c>
      <c r="U40" s="29">
        <v>1.853</v>
      </c>
      <c r="V40" s="24">
        <v>183</v>
      </c>
      <c r="W40" s="29">
        <v>5.7474999999999996</v>
      </c>
      <c r="X40" s="30">
        <v>4916</v>
      </c>
      <c r="Y40" s="31">
        <v>99.552000000000007</v>
      </c>
    </row>
    <row r="41" spans="1:25" s="21" customFormat="1" ht="15" customHeight="1" x14ac:dyDescent="0.2">
      <c r="A41" s="20" t="s">
        <v>17</v>
      </c>
      <c r="B41" s="68" t="s">
        <v>47</v>
      </c>
      <c r="C41" s="59">
        <f t="shared" si="0"/>
        <v>1708</v>
      </c>
      <c r="D41" s="70">
        <v>6</v>
      </c>
      <c r="E41" s="61">
        <v>0.3513</v>
      </c>
      <c r="F41" s="62">
        <v>16</v>
      </c>
      <c r="G41" s="61">
        <v>0.93679999999999997</v>
      </c>
      <c r="H41" s="62">
        <v>211</v>
      </c>
      <c r="I41" s="61">
        <v>12.3536</v>
      </c>
      <c r="J41" s="62">
        <v>915</v>
      </c>
      <c r="K41" s="61">
        <v>53.571399999999997</v>
      </c>
      <c r="L41" s="63">
        <v>498</v>
      </c>
      <c r="M41" s="61">
        <v>29.1569</v>
      </c>
      <c r="N41" s="63">
        <v>1</v>
      </c>
      <c r="O41" s="61">
        <v>5.8500000000000003E-2</v>
      </c>
      <c r="P41" s="64">
        <v>61</v>
      </c>
      <c r="Q41" s="65">
        <v>3.5714299999999999</v>
      </c>
      <c r="R41" s="60">
        <v>477</v>
      </c>
      <c r="S41" s="65">
        <v>27.927399999999999</v>
      </c>
      <c r="T41" s="70">
        <v>74</v>
      </c>
      <c r="U41" s="67">
        <v>4.3326000000000002</v>
      </c>
      <c r="V41" s="70">
        <v>86</v>
      </c>
      <c r="W41" s="67">
        <v>5.0350999999999999</v>
      </c>
      <c r="X41" s="73">
        <v>2618</v>
      </c>
      <c r="Y41" s="74">
        <v>100</v>
      </c>
    </row>
    <row r="42" spans="1:25" s="21" customFormat="1" ht="15" customHeight="1" x14ac:dyDescent="0.2">
      <c r="A42" s="20" t="s">
        <v>17</v>
      </c>
      <c r="B42" s="22" t="s">
        <v>48</v>
      </c>
      <c r="C42" s="35">
        <f t="shared" si="0"/>
        <v>112</v>
      </c>
      <c r="D42" s="24">
        <v>24</v>
      </c>
      <c r="E42" s="25">
        <v>21.428599999999999</v>
      </c>
      <c r="F42" s="26">
        <v>0</v>
      </c>
      <c r="G42" s="25">
        <v>0</v>
      </c>
      <c r="H42" s="26">
        <v>4</v>
      </c>
      <c r="I42" s="25">
        <v>3.5714000000000001</v>
      </c>
      <c r="J42" s="32">
        <v>5</v>
      </c>
      <c r="K42" s="25">
        <v>4.4642999999999997</v>
      </c>
      <c r="L42" s="32">
        <v>78</v>
      </c>
      <c r="M42" s="25">
        <v>69.642899999999997</v>
      </c>
      <c r="N42" s="32">
        <v>1</v>
      </c>
      <c r="O42" s="25">
        <v>0.89290000000000003</v>
      </c>
      <c r="P42" s="27">
        <v>0</v>
      </c>
      <c r="Q42" s="28">
        <v>0</v>
      </c>
      <c r="R42" s="33">
        <v>15</v>
      </c>
      <c r="S42" s="28">
        <v>13.392899999999999</v>
      </c>
      <c r="T42" s="24">
        <v>4</v>
      </c>
      <c r="U42" s="29">
        <v>3.5714000000000001</v>
      </c>
      <c r="V42" s="24">
        <v>4</v>
      </c>
      <c r="W42" s="29">
        <v>3.5714000000000001</v>
      </c>
      <c r="X42" s="30">
        <v>481</v>
      </c>
      <c r="Y42" s="31">
        <v>100</v>
      </c>
    </row>
    <row r="43" spans="1:25" s="21" customFormat="1" ht="15" customHeight="1" x14ac:dyDescent="0.2">
      <c r="A43" s="20" t="s">
        <v>17</v>
      </c>
      <c r="B43" s="68" t="s">
        <v>55</v>
      </c>
      <c r="C43" s="59">
        <f t="shared" si="0"/>
        <v>940</v>
      </c>
      <c r="D43" s="60">
        <v>0</v>
      </c>
      <c r="E43" s="61">
        <v>0</v>
      </c>
      <c r="F43" s="62">
        <v>3</v>
      </c>
      <c r="G43" s="61">
        <v>0.31909999999999999</v>
      </c>
      <c r="H43" s="63">
        <v>32</v>
      </c>
      <c r="I43" s="61">
        <v>3.4043000000000001</v>
      </c>
      <c r="J43" s="62">
        <v>268</v>
      </c>
      <c r="K43" s="61">
        <v>28.5106</v>
      </c>
      <c r="L43" s="62">
        <v>587</v>
      </c>
      <c r="M43" s="61">
        <v>62.446800000000003</v>
      </c>
      <c r="N43" s="62">
        <v>2</v>
      </c>
      <c r="O43" s="61">
        <v>0.21279999999999999</v>
      </c>
      <c r="P43" s="64">
        <v>48</v>
      </c>
      <c r="Q43" s="65">
        <v>5.1063799999999997</v>
      </c>
      <c r="R43" s="70">
        <v>160</v>
      </c>
      <c r="S43" s="65">
        <v>17.0213</v>
      </c>
      <c r="T43" s="70">
        <v>28</v>
      </c>
      <c r="U43" s="67">
        <v>2.9786999999999999</v>
      </c>
      <c r="V43" s="70">
        <v>18</v>
      </c>
      <c r="W43" s="67">
        <v>1.9149</v>
      </c>
      <c r="X43" s="73">
        <v>3631</v>
      </c>
      <c r="Y43" s="74">
        <v>100</v>
      </c>
    </row>
    <row r="44" spans="1:25" s="21" customFormat="1" ht="15" customHeight="1" x14ac:dyDescent="0.2">
      <c r="A44" s="20" t="s">
        <v>17</v>
      </c>
      <c r="B44" s="22" t="s">
        <v>56</v>
      </c>
      <c r="C44" s="23">
        <f t="shared" si="0"/>
        <v>540</v>
      </c>
      <c r="D44" s="24">
        <v>67</v>
      </c>
      <c r="E44" s="25">
        <v>12.407400000000001</v>
      </c>
      <c r="F44" s="32">
        <v>2</v>
      </c>
      <c r="G44" s="25">
        <v>0.37040000000000001</v>
      </c>
      <c r="H44" s="26">
        <v>51</v>
      </c>
      <c r="I44" s="25">
        <v>9.4443999999999999</v>
      </c>
      <c r="J44" s="26">
        <v>106</v>
      </c>
      <c r="K44" s="25">
        <v>19.6296</v>
      </c>
      <c r="L44" s="26">
        <v>279</v>
      </c>
      <c r="M44" s="25">
        <v>51.666699999999999</v>
      </c>
      <c r="N44" s="32">
        <v>5</v>
      </c>
      <c r="O44" s="25">
        <v>0.92589999999999995</v>
      </c>
      <c r="P44" s="34">
        <v>30</v>
      </c>
      <c r="Q44" s="28">
        <v>5.5555599999999998</v>
      </c>
      <c r="R44" s="33">
        <v>86</v>
      </c>
      <c r="S44" s="28">
        <v>15.9259</v>
      </c>
      <c r="T44" s="33">
        <v>12</v>
      </c>
      <c r="U44" s="29">
        <v>2.2222</v>
      </c>
      <c r="V44" s="33">
        <v>14</v>
      </c>
      <c r="W44" s="29">
        <v>2.5926</v>
      </c>
      <c r="X44" s="30">
        <v>1815</v>
      </c>
      <c r="Y44" s="31">
        <v>100</v>
      </c>
    </row>
    <row r="45" spans="1:25" s="21" customFormat="1" ht="15" customHeight="1" x14ac:dyDescent="0.2">
      <c r="A45" s="20" t="s">
        <v>17</v>
      </c>
      <c r="B45" s="68" t="s">
        <v>57</v>
      </c>
      <c r="C45" s="59">
        <f t="shared" si="0"/>
        <v>1090</v>
      </c>
      <c r="D45" s="70">
        <v>15</v>
      </c>
      <c r="E45" s="61">
        <v>1.3761000000000001</v>
      </c>
      <c r="F45" s="62">
        <v>12</v>
      </c>
      <c r="G45" s="61">
        <v>1.1009</v>
      </c>
      <c r="H45" s="63">
        <v>241</v>
      </c>
      <c r="I45" s="61">
        <v>22.110099999999999</v>
      </c>
      <c r="J45" s="62">
        <v>66</v>
      </c>
      <c r="K45" s="61">
        <v>6.0549999999999997</v>
      </c>
      <c r="L45" s="63">
        <v>654</v>
      </c>
      <c r="M45" s="61">
        <v>60</v>
      </c>
      <c r="N45" s="62">
        <v>8</v>
      </c>
      <c r="O45" s="61">
        <v>0.7339</v>
      </c>
      <c r="P45" s="64">
        <v>94</v>
      </c>
      <c r="Q45" s="65">
        <v>8.6238499999999991</v>
      </c>
      <c r="R45" s="60">
        <v>270</v>
      </c>
      <c r="S45" s="65">
        <v>24.770600000000002</v>
      </c>
      <c r="T45" s="70">
        <v>36</v>
      </c>
      <c r="U45" s="67">
        <v>3.3028</v>
      </c>
      <c r="V45" s="70">
        <v>76</v>
      </c>
      <c r="W45" s="67">
        <v>6.9725000000000001</v>
      </c>
      <c r="X45" s="73">
        <v>1283</v>
      </c>
      <c r="Y45" s="74">
        <v>100</v>
      </c>
    </row>
    <row r="46" spans="1:25" s="21" customFormat="1" ht="15" customHeight="1" x14ac:dyDescent="0.2">
      <c r="A46" s="20" t="s">
        <v>17</v>
      </c>
      <c r="B46" s="22" t="s">
        <v>58</v>
      </c>
      <c r="C46" s="23">
        <f t="shared" si="0"/>
        <v>1412</v>
      </c>
      <c r="D46" s="24">
        <v>0</v>
      </c>
      <c r="E46" s="25">
        <v>0</v>
      </c>
      <c r="F46" s="26">
        <v>7</v>
      </c>
      <c r="G46" s="25">
        <v>0.49580000000000002</v>
      </c>
      <c r="H46" s="26">
        <v>300</v>
      </c>
      <c r="I46" s="25">
        <v>21.246500000000001</v>
      </c>
      <c r="J46" s="26">
        <v>302</v>
      </c>
      <c r="K46" s="25">
        <v>21.388100000000001</v>
      </c>
      <c r="L46" s="32">
        <v>743</v>
      </c>
      <c r="M46" s="25">
        <v>52.620399999999997</v>
      </c>
      <c r="N46" s="32">
        <v>2</v>
      </c>
      <c r="O46" s="25">
        <v>0.1416</v>
      </c>
      <c r="P46" s="34">
        <v>58</v>
      </c>
      <c r="Q46" s="28">
        <v>4.1076499999999996</v>
      </c>
      <c r="R46" s="24">
        <v>373</v>
      </c>
      <c r="S46" s="28">
        <v>26.416399999999999</v>
      </c>
      <c r="T46" s="24">
        <v>14</v>
      </c>
      <c r="U46" s="29">
        <v>0.99150000000000005</v>
      </c>
      <c r="V46" s="24">
        <v>64</v>
      </c>
      <c r="W46" s="29">
        <v>4.5326000000000004</v>
      </c>
      <c r="X46" s="30">
        <v>3027</v>
      </c>
      <c r="Y46" s="31">
        <v>100</v>
      </c>
    </row>
    <row r="47" spans="1:25" s="21" customFormat="1" ht="15" customHeight="1" x14ac:dyDescent="0.2">
      <c r="A47" s="20" t="s">
        <v>17</v>
      </c>
      <c r="B47" s="68" t="s">
        <v>59</v>
      </c>
      <c r="C47" s="71">
        <f t="shared" si="0"/>
        <v>218</v>
      </c>
      <c r="D47" s="60">
        <v>4</v>
      </c>
      <c r="E47" s="61">
        <v>1.8349</v>
      </c>
      <c r="F47" s="63">
        <v>1</v>
      </c>
      <c r="G47" s="61">
        <v>0.4587</v>
      </c>
      <c r="H47" s="63">
        <v>96</v>
      </c>
      <c r="I47" s="61">
        <v>44.036700000000003</v>
      </c>
      <c r="J47" s="63">
        <v>34</v>
      </c>
      <c r="K47" s="61">
        <v>15.596299999999999</v>
      </c>
      <c r="L47" s="63">
        <v>72</v>
      </c>
      <c r="M47" s="61">
        <v>33.027500000000003</v>
      </c>
      <c r="N47" s="62">
        <v>0</v>
      </c>
      <c r="O47" s="61">
        <v>0</v>
      </c>
      <c r="P47" s="64">
        <v>11</v>
      </c>
      <c r="Q47" s="65">
        <v>5.0458699999999999</v>
      </c>
      <c r="R47" s="70">
        <v>67</v>
      </c>
      <c r="S47" s="65">
        <v>30.733899999999998</v>
      </c>
      <c r="T47" s="60">
        <v>12</v>
      </c>
      <c r="U47" s="67">
        <v>5.5045999999999999</v>
      </c>
      <c r="V47" s="60">
        <v>37</v>
      </c>
      <c r="W47" s="67">
        <v>16.9725</v>
      </c>
      <c r="X47" s="73">
        <v>308</v>
      </c>
      <c r="Y47" s="74">
        <v>100</v>
      </c>
    </row>
    <row r="48" spans="1:25" s="21" customFormat="1" ht="15" customHeight="1" x14ac:dyDescent="0.2">
      <c r="A48" s="20" t="s">
        <v>17</v>
      </c>
      <c r="B48" s="22" t="s">
        <v>60</v>
      </c>
      <c r="C48" s="23">
        <f t="shared" si="0"/>
        <v>377</v>
      </c>
      <c r="D48" s="33">
        <v>1</v>
      </c>
      <c r="E48" s="25">
        <v>0.26529999999999998</v>
      </c>
      <c r="F48" s="26">
        <v>1</v>
      </c>
      <c r="G48" s="25">
        <v>0.26529999999999998</v>
      </c>
      <c r="H48" s="32">
        <v>15</v>
      </c>
      <c r="I48" s="25">
        <v>3.9788000000000001</v>
      </c>
      <c r="J48" s="26">
        <v>205</v>
      </c>
      <c r="K48" s="25">
        <v>54.3767</v>
      </c>
      <c r="L48" s="26">
        <v>147</v>
      </c>
      <c r="M48" s="25">
        <v>38.991999999999997</v>
      </c>
      <c r="N48" s="32">
        <v>0</v>
      </c>
      <c r="O48" s="25">
        <v>0</v>
      </c>
      <c r="P48" s="34">
        <v>8</v>
      </c>
      <c r="Q48" s="28">
        <v>2.12202</v>
      </c>
      <c r="R48" s="33">
        <v>47</v>
      </c>
      <c r="S48" s="28">
        <v>12.466799999999999</v>
      </c>
      <c r="T48" s="33">
        <v>5</v>
      </c>
      <c r="U48" s="29">
        <v>1.3263</v>
      </c>
      <c r="V48" s="33">
        <v>9</v>
      </c>
      <c r="W48" s="29">
        <v>2.3873000000000002</v>
      </c>
      <c r="X48" s="30">
        <v>1236</v>
      </c>
      <c r="Y48" s="31">
        <v>97.411000000000001</v>
      </c>
    </row>
    <row r="49" spans="1:25" s="21" customFormat="1" ht="15" customHeight="1" x14ac:dyDescent="0.2">
      <c r="A49" s="20" t="s">
        <v>17</v>
      </c>
      <c r="B49" s="68" t="s">
        <v>61</v>
      </c>
      <c r="C49" s="71">
        <f t="shared" si="0"/>
        <v>156</v>
      </c>
      <c r="D49" s="60">
        <v>30</v>
      </c>
      <c r="E49" s="61">
        <v>19.230799999999999</v>
      </c>
      <c r="F49" s="62">
        <v>0</v>
      </c>
      <c r="G49" s="61">
        <v>0</v>
      </c>
      <c r="H49" s="62">
        <v>9</v>
      </c>
      <c r="I49" s="61">
        <v>5.7691999999999997</v>
      </c>
      <c r="J49" s="62">
        <v>40</v>
      </c>
      <c r="K49" s="61">
        <v>25.640999999999998</v>
      </c>
      <c r="L49" s="63">
        <v>63</v>
      </c>
      <c r="M49" s="61">
        <v>40.384599999999999</v>
      </c>
      <c r="N49" s="63">
        <v>6</v>
      </c>
      <c r="O49" s="61">
        <v>3.8462000000000001</v>
      </c>
      <c r="P49" s="64">
        <v>8</v>
      </c>
      <c r="Q49" s="65">
        <v>5.1282100000000002</v>
      </c>
      <c r="R49" s="70">
        <v>15</v>
      </c>
      <c r="S49" s="65">
        <v>9.6153999999999993</v>
      </c>
      <c r="T49" s="70">
        <v>0</v>
      </c>
      <c r="U49" s="67">
        <v>0</v>
      </c>
      <c r="V49" s="70">
        <v>18</v>
      </c>
      <c r="W49" s="67">
        <v>11.538500000000001</v>
      </c>
      <c r="X49" s="73">
        <v>688</v>
      </c>
      <c r="Y49" s="74">
        <v>100</v>
      </c>
    </row>
    <row r="50" spans="1:25" s="21" customFormat="1" ht="15" customHeight="1" x14ac:dyDescent="0.2">
      <c r="A50" s="20" t="s">
        <v>17</v>
      </c>
      <c r="B50" s="22" t="s">
        <v>62</v>
      </c>
      <c r="C50" s="23">
        <f t="shared" si="0"/>
        <v>878</v>
      </c>
      <c r="D50" s="24">
        <v>2</v>
      </c>
      <c r="E50" s="25">
        <v>0.2278</v>
      </c>
      <c r="F50" s="26">
        <v>4</v>
      </c>
      <c r="G50" s="25">
        <v>0.4556</v>
      </c>
      <c r="H50" s="32">
        <v>54</v>
      </c>
      <c r="I50" s="25">
        <v>6.1502999999999997</v>
      </c>
      <c r="J50" s="26">
        <v>283</v>
      </c>
      <c r="K50" s="25">
        <v>32.232300000000002</v>
      </c>
      <c r="L50" s="26">
        <v>515</v>
      </c>
      <c r="M50" s="25">
        <v>58.655999999999999</v>
      </c>
      <c r="N50" s="32">
        <v>1</v>
      </c>
      <c r="O50" s="25">
        <v>0.1139</v>
      </c>
      <c r="P50" s="34">
        <v>19</v>
      </c>
      <c r="Q50" s="28">
        <v>2.1640100000000002</v>
      </c>
      <c r="R50" s="24">
        <v>237</v>
      </c>
      <c r="S50" s="28">
        <v>26.993200000000002</v>
      </c>
      <c r="T50" s="24">
        <v>8</v>
      </c>
      <c r="U50" s="29">
        <v>0.91120000000000001</v>
      </c>
      <c r="V50" s="24">
        <v>53</v>
      </c>
      <c r="W50" s="29">
        <v>6.0364000000000004</v>
      </c>
      <c r="X50" s="30">
        <v>1818</v>
      </c>
      <c r="Y50" s="31">
        <v>100</v>
      </c>
    </row>
    <row r="51" spans="1:25" s="21" customFormat="1" ht="15" customHeight="1" x14ac:dyDescent="0.2">
      <c r="A51" s="20" t="s">
        <v>17</v>
      </c>
      <c r="B51" s="68" t="s">
        <v>63</v>
      </c>
      <c r="C51" s="59">
        <f t="shared" si="0"/>
        <v>1219</v>
      </c>
      <c r="D51" s="60">
        <v>3</v>
      </c>
      <c r="E51" s="61">
        <v>0.24610000000000001</v>
      </c>
      <c r="F51" s="63">
        <v>15</v>
      </c>
      <c r="G51" s="61">
        <v>1.2304999999999999</v>
      </c>
      <c r="H51" s="62">
        <v>620</v>
      </c>
      <c r="I51" s="61">
        <v>50.861400000000003</v>
      </c>
      <c r="J51" s="62">
        <v>317</v>
      </c>
      <c r="K51" s="61">
        <v>26.004899999999999</v>
      </c>
      <c r="L51" s="62">
        <v>244</v>
      </c>
      <c r="M51" s="61">
        <v>20.016400000000001</v>
      </c>
      <c r="N51" s="63">
        <v>2</v>
      </c>
      <c r="O51" s="61">
        <v>0.1641</v>
      </c>
      <c r="P51" s="64">
        <v>18</v>
      </c>
      <c r="Q51" s="65">
        <v>1.47662</v>
      </c>
      <c r="R51" s="60">
        <v>188</v>
      </c>
      <c r="S51" s="65">
        <v>15.422499999999999</v>
      </c>
      <c r="T51" s="60">
        <v>74</v>
      </c>
      <c r="U51" s="67">
        <v>6.0705</v>
      </c>
      <c r="V51" s="60">
        <v>188</v>
      </c>
      <c r="W51" s="67">
        <v>15.422499999999999</v>
      </c>
      <c r="X51" s="73">
        <v>8616</v>
      </c>
      <c r="Y51" s="74">
        <v>100</v>
      </c>
    </row>
    <row r="52" spans="1:25" s="21" customFormat="1" ht="15" customHeight="1" x14ac:dyDescent="0.2">
      <c r="A52" s="20" t="s">
        <v>17</v>
      </c>
      <c r="B52" s="22" t="s">
        <v>64</v>
      </c>
      <c r="C52" s="23">
        <f t="shared" si="0"/>
        <v>1140</v>
      </c>
      <c r="D52" s="33">
        <v>28</v>
      </c>
      <c r="E52" s="25">
        <v>2.4561000000000002</v>
      </c>
      <c r="F52" s="26">
        <v>8</v>
      </c>
      <c r="G52" s="25">
        <v>0.70179999999999998</v>
      </c>
      <c r="H52" s="32">
        <v>252</v>
      </c>
      <c r="I52" s="25">
        <v>22.1053</v>
      </c>
      <c r="J52" s="32">
        <v>36</v>
      </c>
      <c r="K52" s="25">
        <v>3.1579000000000002</v>
      </c>
      <c r="L52" s="26">
        <v>777</v>
      </c>
      <c r="M52" s="25">
        <v>68.157899999999998</v>
      </c>
      <c r="N52" s="32">
        <v>20</v>
      </c>
      <c r="O52" s="25">
        <v>1.7544</v>
      </c>
      <c r="P52" s="27">
        <v>19</v>
      </c>
      <c r="Q52" s="28">
        <v>1.6666700000000001</v>
      </c>
      <c r="R52" s="24">
        <v>129</v>
      </c>
      <c r="S52" s="28">
        <v>11.315799999999999</v>
      </c>
      <c r="T52" s="24">
        <v>10</v>
      </c>
      <c r="U52" s="29">
        <v>0.87719999999999998</v>
      </c>
      <c r="V52" s="24">
        <v>73</v>
      </c>
      <c r="W52" s="29">
        <v>6.4035000000000002</v>
      </c>
      <c r="X52" s="30">
        <v>1009</v>
      </c>
      <c r="Y52" s="31">
        <v>94.846000000000004</v>
      </c>
    </row>
    <row r="53" spans="1:25" s="21" customFormat="1" ht="15" customHeight="1" x14ac:dyDescent="0.2">
      <c r="A53" s="20" t="s">
        <v>17</v>
      </c>
      <c r="B53" s="68" t="s">
        <v>65</v>
      </c>
      <c r="C53" s="71">
        <f t="shared" si="0"/>
        <v>466</v>
      </c>
      <c r="D53" s="70">
        <v>4</v>
      </c>
      <c r="E53" s="61">
        <v>0.85840000000000005</v>
      </c>
      <c r="F53" s="62">
        <v>2</v>
      </c>
      <c r="G53" s="61">
        <v>0.42920000000000003</v>
      </c>
      <c r="H53" s="63">
        <v>6</v>
      </c>
      <c r="I53" s="61">
        <v>1.2876000000000001</v>
      </c>
      <c r="J53" s="62">
        <v>25</v>
      </c>
      <c r="K53" s="61">
        <v>5.3647999999999998</v>
      </c>
      <c r="L53" s="63">
        <v>417</v>
      </c>
      <c r="M53" s="61">
        <v>89.484999999999999</v>
      </c>
      <c r="N53" s="63">
        <v>0</v>
      </c>
      <c r="O53" s="61">
        <v>0</v>
      </c>
      <c r="P53" s="64">
        <v>12</v>
      </c>
      <c r="Q53" s="65">
        <v>2.57511</v>
      </c>
      <c r="R53" s="70">
        <v>86</v>
      </c>
      <c r="S53" s="65">
        <v>18.454899999999999</v>
      </c>
      <c r="T53" s="60">
        <v>23</v>
      </c>
      <c r="U53" s="67">
        <v>4.9356</v>
      </c>
      <c r="V53" s="60">
        <v>6</v>
      </c>
      <c r="W53" s="67">
        <v>1.2876000000000001</v>
      </c>
      <c r="X53" s="73">
        <v>306</v>
      </c>
      <c r="Y53" s="74">
        <v>100</v>
      </c>
    </row>
    <row r="54" spans="1:25" s="21" customFormat="1" ht="15" customHeight="1" x14ac:dyDescent="0.2">
      <c r="A54" s="20" t="s">
        <v>17</v>
      </c>
      <c r="B54" s="22" t="s">
        <v>66</v>
      </c>
      <c r="C54" s="23">
        <f t="shared" si="0"/>
        <v>612</v>
      </c>
      <c r="D54" s="33">
        <v>1</v>
      </c>
      <c r="E54" s="25">
        <v>0.16339999999999999</v>
      </c>
      <c r="F54" s="26">
        <v>5</v>
      </c>
      <c r="G54" s="36">
        <v>0.81699999999999995</v>
      </c>
      <c r="H54" s="32">
        <v>87</v>
      </c>
      <c r="I54" s="36">
        <v>14.2157</v>
      </c>
      <c r="J54" s="26">
        <v>303</v>
      </c>
      <c r="K54" s="25">
        <v>49.509799999999998</v>
      </c>
      <c r="L54" s="26">
        <v>183</v>
      </c>
      <c r="M54" s="25">
        <v>29.902000000000001</v>
      </c>
      <c r="N54" s="26">
        <v>0</v>
      </c>
      <c r="O54" s="25">
        <v>0</v>
      </c>
      <c r="P54" s="34">
        <v>33</v>
      </c>
      <c r="Q54" s="28">
        <v>5.3921599999999996</v>
      </c>
      <c r="R54" s="24">
        <v>131</v>
      </c>
      <c r="S54" s="28">
        <v>21.405200000000001</v>
      </c>
      <c r="T54" s="33">
        <v>15</v>
      </c>
      <c r="U54" s="29">
        <v>2.4510000000000001</v>
      </c>
      <c r="V54" s="33">
        <v>54</v>
      </c>
      <c r="W54" s="29">
        <v>8.8234999999999992</v>
      </c>
      <c r="X54" s="30">
        <v>1971</v>
      </c>
      <c r="Y54" s="31">
        <v>100</v>
      </c>
    </row>
    <row r="55" spans="1:25" s="21" customFormat="1" ht="15" customHeight="1" x14ac:dyDescent="0.2">
      <c r="A55" s="20" t="s">
        <v>17</v>
      </c>
      <c r="B55" s="68" t="s">
        <v>67</v>
      </c>
      <c r="C55" s="59">
        <f t="shared" si="0"/>
        <v>988</v>
      </c>
      <c r="D55" s="60">
        <v>25</v>
      </c>
      <c r="E55" s="61">
        <v>2.5304000000000002</v>
      </c>
      <c r="F55" s="62">
        <v>26</v>
      </c>
      <c r="G55" s="61">
        <v>2.6316000000000002</v>
      </c>
      <c r="H55" s="63">
        <v>242</v>
      </c>
      <c r="I55" s="61">
        <v>24.4939</v>
      </c>
      <c r="J55" s="63">
        <v>106</v>
      </c>
      <c r="K55" s="61">
        <v>10.7287</v>
      </c>
      <c r="L55" s="62">
        <v>482</v>
      </c>
      <c r="M55" s="61">
        <v>48.785400000000003</v>
      </c>
      <c r="N55" s="62">
        <v>18</v>
      </c>
      <c r="O55" s="61">
        <v>1.8219000000000001</v>
      </c>
      <c r="P55" s="69">
        <v>89</v>
      </c>
      <c r="Q55" s="65">
        <v>9.0081000000000007</v>
      </c>
      <c r="R55" s="60">
        <v>250</v>
      </c>
      <c r="S55" s="65">
        <v>25.303599999999999</v>
      </c>
      <c r="T55" s="70">
        <v>54</v>
      </c>
      <c r="U55" s="67">
        <v>5.4656000000000002</v>
      </c>
      <c r="V55" s="70">
        <v>104</v>
      </c>
      <c r="W55" s="67">
        <v>10.526300000000001</v>
      </c>
      <c r="X55" s="73">
        <v>2305</v>
      </c>
      <c r="Y55" s="74">
        <v>100</v>
      </c>
    </row>
    <row r="56" spans="1:25" s="21" customFormat="1" ht="15" customHeight="1" x14ac:dyDescent="0.2">
      <c r="A56" s="20" t="s">
        <v>17</v>
      </c>
      <c r="B56" s="22" t="s">
        <v>68</v>
      </c>
      <c r="C56" s="23">
        <f t="shared" si="0"/>
        <v>479</v>
      </c>
      <c r="D56" s="24">
        <v>0</v>
      </c>
      <c r="E56" s="25">
        <v>0</v>
      </c>
      <c r="F56" s="26">
        <v>1</v>
      </c>
      <c r="G56" s="25">
        <v>0.20880000000000001</v>
      </c>
      <c r="H56" s="26">
        <v>5</v>
      </c>
      <c r="I56" s="25">
        <v>1.0438000000000001</v>
      </c>
      <c r="J56" s="32">
        <v>60</v>
      </c>
      <c r="K56" s="25">
        <v>12.5261</v>
      </c>
      <c r="L56" s="26">
        <v>393</v>
      </c>
      <c r="M56" s="25">
        <v>82.045900000000003</v>
      </c>
      <c r="N56" s="32">
        <v>0</v>
      </c>
      <c r="O56" s="25">
        <v>0</v>
      </c>
      <c r="P56" s="27">
        <v>20</v>
      </c>
      <c r="Q56" s="28">
        <v>4.17537</v>
      </c>
      <c r="R56" s="33">
        <v>51</v>
      </c>
      <c r="S56" s="28">
        <v>10.6472</v>
      </c>
      <c r="T56" s="33">
        <v>7</v>
      </c>
      <c r="U56" s="29">
        <v>1.4614</v>
      </c>
      <c r="V56" s="33">
        <v>3</v>
      </c>
      <c r="W56" s="29">
        <v>0.62629999999999997</v>
      </c>
      <c r="X56" s="30">
        <v>720</v>
      </c>
      <c r="Y56" s="31">
        <v>100</v>
      </c>
    </row>
    <row r="57" spans="1:25" s="21" customFormat="1" ht="15" customHeight="1" x14ac:dyDescent="0.2">
      <c r="A57" s="20" t="s">
        <v>17</v>
      </c>
      <c r="B57" s="68" t="s">
        <v>69</v>
      </c>
      <c r="C57" s="59">
        <f t="shared" si="0"/>
        <v>1303</v>
      </c>
      <c r="D57" s="60">
        <v>25</v>
      </c>
      <c r="E57" s="61">
        <v>1.9186000000000001</v>
      </c>
      <c r="F57" s="63">
        <v>11</v>
      </c>
      <c r="G57" s="61">
        <v>0.84419999999999995</v>
      </c>
      <c r="H57" s="62">
        <v>157</v>
      </c>
      <c r="I57" s="61">
        <v>12.049099999999999</v>
      </c>
      <c r="J57" s="62">
        <v>227</v>
      </c>
      <c r="K57" s="61">
        <v>17.421299999999999</v>
      </c>
      <c r="L57" s="62">
        <v>811</v>
      </c>
      <c r="M57" s="61">
        <v>62.241</v>
      </c>
      <c r="N57" s="62">
        <v>0</v>
      </c>
      <c r="O57" s="61">
        <v>0</v>
      </c>
      <c r="P57" s="69">
        <v>72</v>
      </c>
      <c r="Q57" s="65">
        <v>5.5257100000000001</v>
      </c>
      <c r="R57" s="70">
        <v>332</v>
      </c>
      <c r="S57" s="65">
        <v>25.479700000000001</v>
      </c>
      <c r="T57" s="70">
        <v>9</v>
      </c>
      <c r="U57" s="67">
        <v>0.69069999999999998</v>
      </c>
      <c r="V57" s="70">
        <v>69</v>
      </c>
      <c r="W57" s="67">
        <v>5.2954999999999997</v>
      </c>
      <c r="X57" s="73">
        <v>2232</v>
      </c>
      <c r="Y57" s="74">
        <v>100</v>
      </c>
    </row>
    <row r="58" spans="1:25" s="21" customFormat="1" ht="15" customHeight="1" thickBot="1" x14ac:dyDescent="0.25">
      <c r="A58" s="20" t="s">
        <v>17</v>
      </c>
      <c r="B58" s="37" t="s">
        <v>70</v>
      </c>
      <c r="C58" s="72">
        <f t="shared" si="0"/>
        <v>122</v>
      </c>
      <c r="D58" s="56">
        <v>1</v>
      </c>
      <c r="E58" s="39">
        <v>0.81969999999999998</v>
      </c>
      <c r="F58" s="40">
        <v>1</v>
      </c>
      <c r="G58" s="39">
        <v>0.81969999999999998</v>
      </c>
      <c r="H58" s="41">
        <v>9</v>
      </c>
      <c r="I58" s="39">
        <v>7.3769999999999998</v>
      </c>
      <c r="J58" s="40">
        <v>2</v>
      </c>
      <c r="K58" s="39">
        <v>1.6393</v>
      </c>
      <c r="L58" s="40">
        <v>105</v>
      </c>
      <c r="M58" s="39">
        <v>86.065600000000003</v>
      </c>
      <c r="N58" s="40">
        <v>1</v>
      </c>
      <c r="O58" s="39">
        <v>0.81969999999999998</v>
      </c>
      <c r="P58" s="42">
        <v>3</v>
      </c>
      <c r="Q58" s="43">
        <v>2.4590200000000002</v>
      </c>
      <c r="R58" s="38">
        <v>16</v>
      </c>
      <c r="S58" s="43">
        <v>13.114800000000001</v>
      </c>
      <c r="T58" s="38">
        <v>0</v>
      </c>
      <c r="U58" s="44">
        <v>0</v>
      </c>
      <c r="V58" s="38">
        <v>1</v>
      </c>
      <c r="W58" s="44">
        <v>0.81969999999999998</v>
      </c>
      <c r="X58" s="45">
        <v>365</v>
      </c>
      <c r="Y58" s="46">
        <v>100</v>
      </c>
    </row>
    <row r="59" spans="1:25" s="49" customFormat="1" ht="15" customHeight="1" x14ac:dyDescent="0.2">
      <c r="A59" s="51"/>
      <c r="B59" s="52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53"/>
      <c r="W59" s="54"/>
      <c r="X59" s="48"/>
      <c r="Y59" s="48"/>
    </row>
    <row r="60" spans="1:25" s="21" customFormat="1" ht="15" customHeight="1" x14ac:dyDescent="0.2">
      <c r="A60" s="20"/>
      <c r="B60" s="76" t="s">
        <v>75</v>
      </c>
      <c r="C60" s="75"/>
      <c r="D60" s="75"/>
      <c r="E60" s="75"/>
      <c r="F60" s="75"/>
      <c r="G60" s="7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75"/>
      <c r="W60" s="75"/>
      <c r="X60" s="55"/>
      <c r="Y60" s="55"/>
    </row>
    <row r="61" spans="1:25" s="21" customFormat="1" ht="15" customHeight="1" x14ac:dyDescent="0.2">
      <c r="A61" s="20"/>
      <c r="B61" s="76" t="str">
        <f>CONCATENATE("NOTE: Table reads (for US Totals):  Of all ", C66," public school students with and without disabilities who received ", LOWER(A7), ", ",D66," (",TEXT(U7,"0.0"),"%) were served solely under Section 504 and ", F66," (",TEXT(S7,"0.0"),"%) were served under IDEA.")</f>
        <v>NOTE: Table reads (for US Totals):  Of all 50,191 public school students with and without disabilities who received disciplined for engaging in harassment or bullying on the basis of sex, 1,279 (2.5%) were served solely under Section 504 and 10,299 (20.5%) were served under IDEA.</v>
      </c>
      <c r="C61" s="75"/>
      <c r="D61" s="75"/>
      <c r="E61" s="75"/>
      <c r="F61" s="75"/>
      <c r="G61" s="7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75"/>
      <c r="W61" s="77"/>
      <c r="X61" s="55"/>
      <c r="Y61" s="55"/>
    </row>
    <row r="62" spans="1:25" s="21" customFormat="1" ht="15" customHeight="1" x14ac:dyDescent="0.2">
      <c r="A62" s="20"/>
      <c r="B62" s="76" t="str">
        <f>CONCATENATE("            Table reads (for US Race/Ethnicity):  Of all ",TEXT(A3,"#,##0")," public school students with and without disabilities served under IDEA who received ",LOWER(A7), ", ",TEXT(D7,"#,##0")," (",TEXT(E7,"0.0"),"%) were American Indian or Alaska Native.")</f>
        <v xml:space="preserve">            Table reads (for US Race/Ethnicity):  Of all 50,191 public school students with and without disabilities served under IDEA who received disciplined for engaging in harassment or bullying on the basis of sex, 817 (1.6%) were American Indian or Alaska Native.</v>
      </c>
      <c r="C62" s="75"/>
      <c r="D62" s="75"/>
      <c r="E62" s="75"/>
      <c r="F62" s="75"/>
      <c r="G62" s="7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75"/>
      <c r="W62" s="75"/>
      <c r="X62" s="55"/>
      <c r="Y62" s="55"/>
    </row>
    <row r="63" spans="1:25" s="21" customFormat="1" ht="15" customHeight="1" x14ac:dyDescent="0.2">
      <c r="A63" s="20"/>
      <c r="B63" s="89" t="s">
        <v>71</v>
      </c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55"/>
      <c r="Y63" s="55"/>
    </row>
    <row r="64" spans="1:25" s="49" customFormat="1" ht="14.1" customHeight="1" x14ac:dyDescent="0.2">
      <c r="B64" s="89" t="s">
        <v>72</v>
      </c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48"/>
      <c r="Y64" s="47"/>
    </row>
    <row r="65" spans="1:25" s="49" customFormat="1" ht="15" customHeight="1" x14ac:dyDescent="0.2">
      <c r="A65" s="5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5"/>
      <c r="W65" s="6"/>
      <c r="X65" s="48"/>
      <c r="Y65" s="48"/>
    </row>
    <row r="66" spans="1:25" ht="15" customHeight="1" x14ac:dyDescent="0.2">
      <c r="C66" s="79" t="str">
        <f>IF(ISTEXT(C7),LEFT(C7,3),TEXT(C7,"#,##0"))</f>
        <v>50,191</v>
      </c>
      <c r="D66" s="79" t="str">
        <f>IF(ISTEXT(T7),LEFT(T7,3),TEXT(T7,"#,##0"))</f>
        <v>1,279</v>
      </c>
      <c r="F66" s="79" t="str">
        <f>IF(ISTEXT(R7),LEFT(R7,3),TEXT(R7,"#,##0"))</f>
        <v>10,299</v>
      </c>
    </row>
  </sheetData>
  <sortState ref="A8:Y58">
    <sortCondition ref="B8:B58"/>
  </sortState>
  <mergeCells count="17">
    <mergeCell ref="B63:W63"/>
    <mergeCell ref="B64:W64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6"/>
  <sheetViews>
    <sheetView showGridLines="0" zoomScale="80" zoomScaleNormal="80" workbookViewId="0"/>
  </sheetViews>
  <sheetFormatPr defaultColWidth="12.1640625" defaultRowHeight="15" customHeight="1" x14ac:dyDescent="0.2"/>
  <cols>
    <col min="1" max="1" width="3" style="9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8"/>
      <c r="B2" s="57" t="str">
        <f>CONCATENATE("Number and percentage of public school male students ", LOWER(A7), ", by race/ethnicity, disability status, and English proficiency, by state: School Year 2015-16")</f>
        <v>Number and percentage of public school male students disciplined for engaging in harassment or bullying on the basis of sex, by race/ethnicity, disability status, and English proficiency, by state: School Year 2015-16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5" s="1" customFormat="1" ht="15" customHeight="1" thickBot="1" x14ac:dyDescent="0.3">
      <c r="A3" s="78">
        <f>C7</f>
        <v>39820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1" customFormat="1" ht="24.95" customHeight="1" x14ac:dyDescent="0.2">
      <c r="A4" s="10"/>
      <c r="B4" s="90" t="s">
        <v>0</v>
      </c>
      <c r="C4" s="92" t="s">
        <v>11</v>
      </c>
      <c r="D4" s="94" t="s">
        <v>73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  <c r="R4" s="97" t="s">
        <v>12</v>
      </c>
      <c r="S4" s="98"/>
      <c r="T4" s="97" t="s">
        <v>13</v>
      </c>
      <c r="U4" s="98"/>
      <c r="V4" s="97" t="s">
        <v>14</v>
      </c>
      <c r="W4" s="98"/>
      <c r="X4" s="80" t="s">
        <v>18</v>
      </c>
      <c r="Y4" s="82" t="s">
        <v>15</v>
      </c>
    </row>
    <row r="5" spans="1:25" s="11" customFormat="1" ht="24.95" customHeight="1" x14ac:dyDescent="0.2">
      <c r="A5" s="10"/>
      <c r="B5" s="91"/>
      <c r="C5" s="93"/>
      <c r="D5" s="84" t="s">
        <v>1</v>
      </c>
      <c r="E5" s="85"/>
      <c r="F5" s="86" t="s">
        <v>2</v>
      </c>
      <c r="G5" s="85"/>
      <c r="H5" s="87" t="s">
        <v>3</v>
      </c>
      <c r="I5" s="85"/>
      <c r="J5" s="87" t="s">
        <v>4</v>
      </c>
      <c r="K5" s="85"/>
      <c r="L5" s="87" t="s">
        <v>5</v>
      </c>
      <c r="M5" s="85"/>
      <c r="N5" s="87" t="s">
        <v>6</v>
      </c>
      <c r="O5" s="85"/>
      <c r="P5" s="87" t="s">
        <v>7</v>
      </c>
      <c r="Q5" s="88"/>
      <c r="R5" s="99"/>
      <c r="S5" s="100"/>
      <c r="T5" s="99"/>
      <c r="U5" s="100"/>
      <c r="V5" s="99"/>
      <c r="W5" s="100"/>
      <c r="X5" s="81"/>
      <c r="Y5" s="83"/>
    </row>
    <row r="6" spans="1:25" s="11" customFormat="1" ht="15" customHeight="1" thickBot="1" x14ac:dyDescent="0.25">
      <c r="A6" s="10"/>
      <c r="B6" s="12"/>
      <c r="C6" s="50"/>
      <c r="D6" s="13" t="s">
        <v>8</v>
      </c>
      <c r="E6" s="14" t="s">
        <v>16</v>
      </c>
      <c r="F6" s="15" t="s">
        <v>8</v>
      </c>
      <c r="G6" s="14" t="s">
        <v>16</v>
      </c>
      <c r="H6" s="15" t="s">
        <v>8</v>
      </c>
      <c r="I6" s="14" t="s">
        <v>16</v>
      </c>
      <c r="J6" s="15" t="s">
        <v>8</v>
      </c>
      <c r="K6" s="14" t="s">
        <v>16</v>
      </c>
      <c r="L6" s="15" t="s">
        <v>8</v>
      </c>
      <c r="M6" s="14" t="s">
        <v>16</v>
      </c>
      <c r="N6" s="15" t="s">
        <v>8</v>
      </c>
      <c r="O6" s="14" t="s">
        <v>16</v>
      </c>
      <c r="P6" s="15" t="s">
        <v>8</v>
      </c>
      <c r="Q6" s="16" t="s">
        <v>16</v>
      </c>
      <c r="R6" s="13" t="s">
        <v>8</v>
      </c>
      <c r="S6" s="17" t="s">
        <v>74</v>
      </c>
      <c r="T6" s="13" t="s">
        <v>8</v>
      </c>
      <c r="U6" s="17" t="s">
        <v>74</v>
      </c>
      <c r="V6" s="15" t="s">
        <v>8</v>
      </c>
      <c r="W6" s="17" t="s">
        <v>9</v>
      </c>
      <c r="X6" s="18"/>
      <c r="Y6" s="19"/>
    </row>
    <row r="7" spans="1:25" s="21" customFormat="1" ht="15" customHeight="1" x14ac:dyDescent="0.2">
      <c r="A7" s="20" t="str">
        <f xml:space="preserve"> Total!A7</f>
        <v>disciplined for engaging in harassment or bullying on the basis of sex</v>
      </c>
      <c r="B7" s="58" t="s">
        <v>10</v>
      </c>
      <c r="C7" s="59">
        <f>D7+F7+H7+J7+L7+N7+P7</f>
        <v>39820</v>
      </c>
      <c r="D7" s="60">
        <v>628</v>
      </c>
      <c r="E7" s="61">
        <v>1.5770999999999999</v>
      </c>
      <c r="F7" s="62">
        <v>727</v>
      </c>
      <c r="G7" s="61">
        <v>1.8257000000000001</v>
      </c>
      <c r="H7" s="62">
        <v>9910</v>
      </c>
      <c r="I7" s="61">
        <v>24.887</v>
      </c>
      <c r="J7" s="62">
        <v>9318</v>
      </c>
      <c r="K7" s="61">
        <v>23.400300000000001</v>
      </c>
      <c r="L7" s="62">
        <v>17409</v>
      </c>
      <c r="M7" s="61">
        <v>43.719200000000001</v>
      </c>
      <c r="N7" s="63">
        <v>255</v>
      </c>
      <c r="O7" s="61">
        <v>0.64039999999999997</v>
      </c>
      <c r="P7" s="64">
        <v>1573</v>
      </c>
      <c r="Q7" s="65">
        <v>3.9502799999999998</v>
      </c>
      <c r="R7" s="66">
        <v>9006</v>
      </c>
      <c r="S7" s="65">
        <v>22.616800000000001</v>
      </c>
      <c r="T7" s="66">
        <v>1044</v>
      </c>
      <c r="U7" s="67">
        <v>2.6217999999999999</v>
      </c>
      <c r="V7" s="66">
        <v>3667</v>
      </c>
      <c r="W7" s="67">
        <v>9.2088999999999999</v>
      </c>
      <c r="X7" s="73">
        <v>96360</v>
      </c>
      <c r="Y7" s="74">
        <v>99.793000000000006</v>
      </c>
    </row>
    <row r="8" spans="1:25" s="21" customFormat="1" ht="15" customHeight="1" x14ac:dyDescent="0.2">
      <c r="A8" s="20" t="s">
        <v>17</v>
      </c>
      <c r="B8" s="22" t="s">
        <v>21</v>
      </c>
      <c r="C8" s="23">
        <f t="shared" ref="C8:C58" si="0">D8+F8+H8+J8+L8+N8+P8</f>
        <v>383</v>
      </c>
      <c r="D8" s="24">
        <v>4</v>
      </c>
      <c r="E8" s="25">
        <v>1.0444</v>
      </c>
      <c r="F8" s="26">
        <v>3</v>
      </c>
      <c r="G8" s="25">
        <v>0.7833</v>
      </c>
      <c r="H8" s="32">
        <v>11</v>
      </c>
      <c r="I8" s="25">
        <v>2.8721000000000001</v>
      </c>
      <c r="J8" s="26">
        <v>185</v>
      </c>
      <c r="K8" s="25">
        <v>48.302900000000001</v>
      </c>
      <c r="L8" s="26">
        <v>171</v>
      </c>
      <c r="M8" s="25">
        <v>44.647500000000001</v>
      </c>
      <c r="N8" s="26">
        <v>1</v>
      </c>
      <c r="O8" s="25">
        <v>0.2611</v>
      </c>
      <c r="P8" s="34">
        <v>8</v>
      </c>
      <c r="Q8" s="28">
        <v>2.0887699999999998</v>
      </c>
      <c r="R8" s="24">
        <v>34</v>
      </c>
      <c r="S8" s="28">
        <v>8.8773</v>
      </c>
      <c r="T8" s="33">
        <v>3</v>
      </c>
      <c r="U8" s="29">
        <v>0.7833</v>
      </c>
      <c r="V8" s="33">
        <v>10</v>
      </c>
      <c r="W8" s="29">
        <v>2.6110000000000002</v>
      </c>
      <c r="X8" s="30">
        <v>1400</v>
      </c>
      <c r="Y8" s="31">
        <v>100</v>
      </c>
    </row>
    <row r="9" spans="1:25" s="21" customFormat="1" ht="15" customHeight="1" x14ac:dyDescent="0.2">
      <c r="A9" s="20" t="s">
        <v>17</v>
      </c>
      <c r="B9" s="68" t="s">
        <v>20</v>
      </c>
      <c r="C9" s="59">
        <f t="shared" si="0"/>
        <v>19</v>
      </c>
      <c r="D9" s="60">
        <v>12</v>
      </c>
      <c r="E9" s="61">
        <v>63.157899999999998</v>
      </c>
      <c r="F9" s="62">
        <v>1</v>
      </c>
      <c r="G9" s="61">
        <v>5.2632000000000003</v>
      </c>
      <c r="H9" s="62">
        <v>1</v>
      </c>
      <c r="I9" s="61">
        <v>5.2632000000000003</v>
      </c>
      <c r="J9" s="63">
        <v>1</v>
      </c>
      <c r="K9" s="61">
        <v>5.2632000000000003</v>
      </c>
      <c r="L9" s="63">
        <v>4</v>
      </c>
      <c r="M9" s="61">
        <v>21.052600000000002</v>
      </c>
      <c r="N9" s="62">
        <v>0</v>
      </c>
      <c r="O9" s="61">
        <v>0</v>
      </c>
      <c r="P9" s="69">
        <v>0</v>
      </c>
      <c r="Q9" s="65">
        <v>0</v>
      </c>
      <c r="R9" s="70">
        <v>2</v>
      </c>
      <c r="S9" s="65">
        <v>10.526300000000001</v>
      </c>
      <c r="T9" s="70">
        <v>0</v>
      </c>
      <c r="U9" s="67">
        <v>0</v>
      </c>
      <c r="V9" s="70">
        <v>1</v>
      </c>
      <c r="W9" s="67">
        <v>5.2632000000000003</v>
      </c>
      <c r="X9" s="73">
        <v>503</v>
      </c>
      <c r="Y9" s="74">
        <v>100</v>
      </c>
    </row>
    <row r="10" spans="1:25" s="21" customFormat="1" ht="15" customHeight="1" x14ac:dyDescent="0.2">
      <c r="A10" s="20" t="s">
        <v>17</v>
      </c>
      <c r="B10" s="22" t="s">
        <v>23</v>
      </c>
      <c r="C10" s="23">
        <f t="shared" si="0"/>
        <v>1243</v>
      </c>
      <c r="D10" s="33">
        <v>72</v>
      </c>
      <c r="E10" s="25">
        <v>5.7923999999999998</v>
      </c>
      <c r="F10" s="26">
        <v>18</v>
      </c>
      <c r="G10" s="25">
        <v>1.4480999999999999</v>
      </c>
      <c r="H10" s="32">
        <v>589</v>
      </c>
      <c r="I10" s="25">
        <v>47.385399999999997</v>
      </c>
      <c r="J10" s="26">
        <v>189</v>
      </c>
      <c r="K10" s="25">
        <v>15.2051</v>
      </c>
      <c r="L10" s="32">
        <v>336</v>
      </c>
      <c r="M10" s="25">
        <v>27.031400000000001</v>
      </c>
      <c r="N10" s="32">
        <v>3</v>
      </c>
      <c r="O10" s="25">
        <v>0.2414</v>
      </c>
      <c r="P10" s="27">
        <v>36</v>
      </c>
      <c r="Q10" s="28">
        <v>2.89622</v>
      </c>
      <c r="R10" s="33">
        <v>206</v>
      </c>
      <c r="S10" s="28">
        <v>16.572800000000001</v>
      </c>
      <c r="T10" s="33">
        <v>26</v>
      </c>
      <c r="U10" s="29">
        <v>2.0916999999999999</v>
      </c>
      <c r="V10" s="33">
        <v>116</v>
      </c>
      <c r="W10" s="29">
        <v>9.3323</v>
      </c>
      <c r="X10" s="30">
        <v>1977</v>
      </c>
      <c r="Y10" s="31">
        <v>99.697000000000003</v>
      </c>
    </row>
    <row r="11" spans="1:25" s="21" customFormat="1" ht="15" customHeight="1" x14ac:dyDescent="0.2">
      <c r="A11" s="20" t="s">
        <v>17</v>
      </c>
      <c r="B11" s="68" t="s">
        <v>22</v>
      </c>
      <c r="C11" s="59">
        <f t="shared" si="0"/>
        <v>305</v>
      </c>
      <c r="D11" s="60">
        <v>3</v>
      </c>
      <c r="E11" s="61">
        <v>0.98360000000000003</v>
      </c>
      <c r="F11" s="63">
        <v>0</v>
      </c>
      <c r="G11" s="61">
        <v>0</v>
      </c>
      <c r="H11" s="62">
        <v>19</v>
      </c>
      <c r="I11" s="61">
        <v>6.2294999999999998</v>
      </c>
      <c r="J11" s="62">
        <v>95</v>
      </c>
      <c r="K11" s="61">
        <v>31.147500000000001</v>
      </c>
      <c r="L11" s="62">
        <v>178</v>
      </c>
      <c r="M11" s="61">
        <v>58.360700000000001</v>
      </c>
      <c r="N11" s="62">
        <v>0</v>
      </c>
      <c r="O11" s="61">
        <v>0</v>
      </c>
      <c r="P11" s="69">
        <v>10</v>
      </c>
      <c r="Q11" s="65">
        <v>3.2786900000000001</v>
      </c>
      <c r="R11" s="70">
        <v>35</v>
      </c>
      <c r="S11" s="65">
        <v>11.4754</v>
      </c>
      <c r="T11" s="60">
        <v>12</v>
      </c>
      <c r="U11" s="67">
        <v>3.9344000000000001</v>
      </c>
      <c r="V11" s="60">
        <v>9</v>
      </c>
      <c r="W11" s="67">
        <v>2.9508000000000001</v>
      </c>
      <c r="X11" s="73">
        <v>1092</v>
      </c>
      <c r="Y11" s="74">
        <v>99.908000000000001</v>
      </c>
    </row>
    <row r="12" spans="1:25" s="21" customFormat="1" ht="15" customHeight="1" x14ac:dyDescent="0.2">
      <c r="A12" s="20" t="s">
        <v>17</v>
      </c>
      <c r="B12" s="22" t="s">
        <v>24</v>
      </c>
      <c r="C12" s="23">
        <f t="shared" si="0"/>
        <v>8445</v>
      </c>
      <c r="D12" s="24">
        <v>85</v>
      </c>
      <c r="E12" s="25">
        <v>1.0065</v>
      </c>
      <c r="F12" s="32">
        <v>280</v>
      </c>
      <c r="G12" s="25">
        <v>3.3155999999999999</v>
      </c>
      <c r="H12" s="26">
        <v>4021</v>
      </c>
      <c r="I12" s="25">
        <v>47.613999999999997</v>
      </c>
      <c r="J12" s="26">
        <v>1421</v>
      </c>
      <c r="K12" s="25">
        <v>16.826499999999999</v>
      </c>
      <c r="L12" s="26">
        <v>2219</v>
      </c>
      <c r="M12" s="25">
        <v>26.2759</v>
      </c>
      <c r="N12" s="32">
        <v>64</v>
      </c>
      <c r="O12" s="25">
        <v>0.75780000000000003</v>
      </c>
      <c r="P12" s="34">
        <v>355</v>
      </c>
      <c r="Q12" s="28">
        <v>4.2036699999999998</v>
      </c>
      <c r="R12" s="33">
        <v>1807</v>
      </c>
      <c r="S12" s="28">
        <v>21.397300000000001</v>
      </c>
      <c r="T12" s="24">
        <v>255</v>
      </c>
      <c r="U12" s="29">
        <v>3.0194999999999999</v>
      </c>
      <c r="V12" s="24">
        <v>1582</v>
      </c>
      <c r="W12" s="29">
        <v>18.733000000000001</v>
      </c>
      <c r="X12" s="30">
        <v>10138</v>
      </c>
      <c r="Y12" s="31">
        <v>99.644999999999996</v>
      </c>
    </row>
    <row r="13" spans="1:25" s="21" customFormat="1" ht="15" customHeight="1" x14ac:dyDescent="0.2">
      <c r="A13" s="20" t="s">
        <v>17</v>
      </c>
      <c r="B13" s="68" t="s">
        <v>25</v>
      </c>
      <c r="C13" s="59">
        <f t="shared" si="0"/>
        <v>682</v>
      </c>
      <c r="D13" s="60">
        <v>10</v>
      </c>
      <c r="E13" s="61">
        <v>1.4662999999999999</v>
      </c>
      <c r="F13" s="63">
        <v>3</v>
      </c>
      <c r="G13" s="61">
        <v>0.43990000000000001</v>
      </c>
      <c r="H13" s="62">
        <v>237</v>
      </c>
      <c r="I13" s="61">
        <v>34.750700000000002</v>
      </c>
      <c r="J13" s="63">
        <v>85</v>
      </c>
      <c r="K13" s="61">
        <v>12.4633</v>
      </c>
      <c r="L13" s="62">
        <v>315</v>
      </c>
      <c r="M13" s="61">
        <v>46.1877</v>
      </c>
      <c r="N13" s="62">
        <v>3</v>
      </c>
      <c r="O13" s="61">
        <v>0.43990000000000001</v>
      </c>
      <c r="P13" s="64">
        <v>29</v>
      </c>
      <c r="Q13" s="65">
        <v>4.2522000000000002</v>
      </c>
      <c r="R13" s="60">
        <v>130</v>
      </c>
      <c r="S13" s="65">
        <v>19.061599999999999</v>
      </c>
      <c r="T13" s="70">
        <v>10</v>
      </c>
      <c r="U13" s="67">
        <v>1.4662999999999999</v>
      </c>
      <c r="V13" s="70">
        <v>112</v>
      </c>
      <c r="W13" s="67">
        <v>16.4223</v>
      </c>
      <c r="X13" s="73">
        <v>1868</v>
      </c>
      <c r="Y13" s="74">
        <v>98.287000000000006</v>
      </c>
    </row>
    <row r="14" spans="1:25" s="21" customFormat="1" ht="15" customHeight="1" x14ac:dyDescent="0.2">
      <c r="A14" s="20" t="s">
        <v>17</v>
      </c>
      <c r="B14" s="22" t="s">
        <v>26</v>
      </c>
      <c r="C14" s="35">
        <f t="shared" si="0"/>
        <v>329</v>
      </c>
      <c r="D14" s="24">
        <v>1</v>
      </c>
      <c r="E14" s="25">
        <v>0.30399999999999999</v>
      </c>
      <c r="F14" s="26">
        <v>4</v>
      </c>
      <c r="G14" s="25">
        <v>1.2158</v>
      </c>
      <c r="H14" s="32">
        <v>84</v>
      </c>
      <c r="I14" s="25">
        <v>25.5319</v>
      </c>
      <c r="J14" s="32">
        <v>87</v>
      </c>
      <c r="K14" s="25">
        <v>26.4438</v>
      </c>
      <c r="L14" s="32">
        <v>142</v>
      </c>
      <c r="M14" s="25">
        <v>43.161099999999998</v>
      </c>
      <c r="N14" s="26">
        <v>0</v>
      </c>
      <c r="O14" s="25">
        <v>0</v>
      </c>
      <c r="P14" s="27">
        <v>11</v>
      </c>
      <c r="Q14" s="28">
        <v>3.3434699999999999</v>
      </c>
      <c r="R14" s="33">
        <v>72</v>
      </c>
      <c r="S14" s="28">
        <v>21.884499999999999</v>
      </c>
      <c r="T14" s="24">
        <v>9</v>
      </c>
      <c r="U14" s="29">
        <v>2.7355999999999998</v>
      </c>
      <c r="V14" s="24">
        <v>16</v>
      </c>
      <c r="W14" s="29">
        <v>4.8632</v>
      </c>
      <c r="X14" s="30">
        <v>1238</v>
      </c>
      <c r="Y14" s="31">
        <v>100</v>
      </c>
    </row>
    <row r="15" spans="1:25" s="21" customFormat="1" ht="15" customHeight="1" x14ac:dyDescent="0.2">
      <c r="A15" s="20" t="s">
        <v>17</v>
      </c>
      <c r="B15" s="68" t="s">
        <v>28</v>
      </c>
      <c r="C15" s="71">
        <f t="shared" si="0"/>
        <v>59</v>
      </c>
      <c r="D15" s="60">
        <v>0</v>
      </c>
      <c r="E15" s="61">
        <v>0</v>
      </c>
      <c r="F15" s="62">
        <v>1</v>
      </c>
      <c r="G15" s="61">
        <v>1.6949000000000001</v>
      </c>
      <c r="H15" s="62">
        <v>11</v>
      </c>
      <c r="I15" s="61">
        <v>18.644100000000002</v>
      </c>
      <c r="J15" s="63">
        <v>28</v>
      </c>
      <c r="K15" s="61">
        <v>47.457599999999999</v>
      </c>
      <c r="L15" s="62">
        <v>18</v>
      </c>
      <c r="M15" s="61">
        <v>30.508500000000002</v>
      </c>
      <c r="N15" s="63">
        <v>0</v>
      </c>
      <c r="O15" s="61">
        <v>0</v>
      </c>
      <c r="P15" s="64">
        <v>1</v>
      </c>
      <c r="Q15" s="65">
        <v>1.69492</v>
      </c>
      <c r="R15" s="70">
        <v>18</v>
      </c>
      <c r="S15" s="65">
        <v>30.508500000000002</v>
      </c>
      <c r="T15" s="60">
        <v>2</v>
      </c>
      <c r="U15" s="67">
        <v>3.3898000000000001</v>
      </c>
      <c r="V15" s="60">
        <v>1</v>
      </c>
      <c r="W15" s="67">
        <v>1.6949000000000001</v>
      </c>
      <c r="X15" s="73">
        <v>235</v>
      </c>
      <c r="Y15" s="74">
        <v>100</v>
      </c>
    </row>
    <row r="16" spans="1:25" s="21" customFormat="1" ht="15" customHeight="1" x14ac:dyDescent="0.2">
      <c r="A16" s="20" t="s">
        <v>17</v>
      </c>
      <c r="B16" s="22" t="s">
        <v>27</v>
      </c>
      <c r="C16" s="35">
        <f t="shared" si="0"/>
        <v>81</v>
      </c>
      <c r="D16" s="33">
        <v>0</v>
      </c>
      <c r="E16" s="25">
        <v>0</v>
      </c>
      <c r="F16" s="32">
        <v>0</v>
      </c>
      <c r="G16" s="25">
        <v>0</v>
      </c>
      <c r="H16" s="26">
        <v>12</v>
      </c>
      <c r="I16" s="25">
        <v>14.8148</v>
      </c>
      <c r="J16" s="32">
        <v>68</v>
      </c>
      <c r="K16" s="25">
        <v>83.950599999999994</v>
      </c>
      <c r="L16" s="26">
        <v>1</v>
      </c>
      <c r="M16" s="25">
        <v>1.2345999999999999</v>
      </c>
      <c r="N16" s="32">
        <v>0</v>
      </c>
      <c r="O16" s="25">
        <v>0</v>
      </c>
      <c r="P16" s="27">
        <v>0</v>
      </c>
      <c r="Q16" s="28">
        <v>0</v>
      </c>
      <c r="R16" s="24">
        <v>20</v>
      </c>
      <c r="S16" s="28">
        <v>24.691400000000002</v>
      </c>
      <c r="T16" s="24">
        <v>2</v>
      </c>
      <c r="U16" s="29">
        <v>2.4691000000000001</v>
      </c>
      <c r="V16" s="24">
        <v>8</v>
      </c>
      <c r="W16" s="29">
        <v>9.8765000000000001</v>
      </c>
      <c r="X16" s="30">
        <v>221</v>
      </c>
      <c r="Y16" s="31">
        <v>100</v>
      </c>
    </row>
    <row r="17" spans="1:25" s="21" customFormat="1" ht="15" customHeight="1" x14ac:dyDescent="0.2">
      <c r="A17" s="20" t="s">
        <v>17</v>
      </c>
      <c r="B17" s="68" t="s">
        <v>29</v>
      </c>
      <c r="C17" s="59">
        <f t="shared" si="0"/>
        <v>55</v>
      </c>
      <c r="D17" s="60">
        <v>0</v>
      </c>
      <c r="E17" s="61">
        <v>0</v>
      </c>
      <c r="F17" s="63">
        <v>0</v>
      </c>
      <c r="G17" s="61">
        <v>0</v>
      </c>
      <c r="H17" s="62">
        <v>14</v>
      </c>
      <c r="I17" s="61">
        <v>25.454499999999999</v>
      </c>
      <c r="J17" s="63">
        <v>27</v>
      </c>
      <c r="K17" s="61">
        <v>49.090899999999998</v>
      </c>
      <c r="L17" s="63">
        <v>14</v>
      </c>
      <c r="M17" s="61">
        <v>25.454499999999999</v>
      </c>
      <c r="N17" s="63">
        <v>0</v>
      </c>
      <c r="O17" s="61">
        <v>0</v>
      </c>
      <c r="P17" s="69">
        <v>0</v>
      </c>
      <c r="Q17" s="65">
        <v>0</v>
      </c>
      <c r="R17" s="60">
        <v>20</v>
      </c>
      <c r="S17" s="65">
        <v>36.363599999999998</v>
      </c>
      <c r="T17" s="60">
        <v>6</v>
      </c>
      <c r="U17" s="67">
        <v>10.9091</v>
      </c>
      <c r="V17" s="60">
        <v>3</v>
      </c>
      <c r="W17" s="67">
        <v>5.4545000000000003</v>
      </c>
      <c r="X17" s="73">
        <v>3952</v>
      </c>
      <c r="Y17" s="74">
        <v>100</v>
      </c>
    </row>
    <row r="18" spans="1:25" s="21" customFormat="1" ht="15" customHeight="1" x14ac:dyDescent="0.2">
      <c r="A18" s="20" t="s">
        <v>17</v>
      </c>
      <c r="B18" s="22" t="s">
        <v>30</v>
      </c>
      <c r="C18" s="23">
        <f t="shared" si="0"/>
        <v>568</v>
      </c>
      <c r="D18" s="33">
        <v>0</v>
      </c>
      <c r="E18" s="25">
        <v>0</v>
      </c>
      <c r="F18" s="26">
        <v>3</v>
      </c>
      <c r="G18" s="25">
        <v>0.5282</v>
      </c>
      <c r="H18" s="26">
        <v>54</v>
      </c>
      <c r="I18" s="25">
        <v>9.5069999999999997</v>
      </c>
      <c r="J18" s="26">
        <v>312</v>
      </c>
      <c r="K18" s="25">
        <v>54.929600000000001</v>
      </c>
      <c r="L18" s="26">
        <v>182</v>
      </c>
      <c r="M18" s="25">
        <v>32.042299999999997</v>
      </c>
      <c r="N18" s="26">
        <v>2</v>
      </c>
      <c r="O18" s="25">
        <v>0.35210000000000002</v>
      </c>
      <c r="P18" s="27">
        <v>15</v>
      </c>
      <c r="Q18" s="28">
        <v>2.6408499999999999</v>
      </c>
      <c r="R18" s="33">
        <v>128</v>
      </c>
      <c r="S18" s="28">
        <v>22.5352</v>
      </c>
      <c r="T18" s="24">
        <v>18</v>
      </c>
      <c r="U18" s="29">
        <v>3.169</v>
      </c>
      <c r="V18" s="24">
        <v>30</v>
      </c>
      <c r="W18" s="29">
        <v>5.2816999999999998</v>
      </c>
      <c r="X18" s="30">
        <v>2407</v>
      </c>
      <c r="Y18" s="31">
        <v>100</v>
      </c>
    </row>
    <row r="19" spans="1:25" s="21" customFormat="1" ht="15" customHeight="1" x14ac:dyDescent="0.2">
      <c r="A19" s="20" t="s">
        <v>17</v>
      </c>
      <c r="B19" s="68" t="s">
        <v>31</v>
      </c>
      <c r="C19" s="59">
        <f t="shared" si="0"/>
        <v>202</v>
      </c>
      <c r="D19" s="60">
        <v>1</v>
      </c>
      <c r="E19" s="61">
        <v>0.495</v>
      </c>
      <c r="F19" s="62">
        <v>37</v>
      </c>
      <c r="G19" s="61">
        <v>18.316800000000001</v>
      </c>
      <c r="H19" s="62">
        <v>24</v>
      </c>
      <c r="I19" s="61">
        <v>11.8812</v>
      </c>
      <c r="J19" s="62">
        <v>2</v>
      </c>
      <c r="K19" s="61">
        <v>0.99009999999999998</v>
      </c>
      <c r="L19" s="62">
        <v>15</v>
      </c>
      <c r="M19" s="61">
        <v>7.4257</v>
      </c>
      <c r="N19" s="62">
        <v>106</v>
      </c>
      <c r="O19" s="61">
        <v>52.475200000000001</v>
      </c>
      <c r="P19" s="64">
        <v>17</v>
      </c>
      <c r="Q19" s="65">
        <v>8.4158399999999993</v>
      </c>
      <c r="R19" s="60">
        <v>51</v>
      </c>
      <c r="S19" s="65">
        <v>25.247499999999999</v>
      </c>
      <c r="T19" s="60">
        <v>12</v>
      </c>
      <c r="U19" s="67">
        <v>5.9405999999999999</v>
      </c>
      <c r="V19" s="60">
        <v>57</v>
      </c>
      <c r="W19" s="67">
        <v>28.2178</v>
      </c>
      <c r="X19" s="73">
        <v>290</v>
      </c>
      <c r="Y19" s="74">
        <v>100</v>
      </c>
    </row>
    <row r="20" spans="1:25" s="21" customFormat="1" ht="15" customHeight="1" x14ac:dyDescent="0.2">
      <c r="A20" s="20" t="s">
        <v>17</v>
      </c>
      <c r="B20" s="22" t="s">
        <v>33</v>
      </c>
      <c r="C20" s="35">
        <f t="shared" si="0"/>
        <v>168</v>
      </c>
      <c r="D20" s="33">
        <v>6</v>
      </c>
      <c r="E20" s="25">
        <v>3.5714000000000001</v>
      </c>
      <c r="F20" s="32">
        <v>0</v>
      </c>
      <c r="G20" s="25">
        <v>0</v>
      </c>
      <c r="H20" s="26">
        <v>34</v>
      </c>
      <c r="I20" s="25">
        <v>20.238099999999999</v>
      </c>
      <c r="J20" s="32">
        <v>2</v>
      </c>
      <c r="K20" s="25">
        <v>1.1904999999999999</v>
      </c>
      <c r="L20" s="32">
        <v>124</v>
      </c>
      <c r="M20" s="25">
        <v>73.8095</v>
      </c>
      <c r="N20" s="32">
        <v>0</v>
      </c>
      <c r="O20" s="25">
        <v>0</v>
      </c>
      <c r="P20" s="27">
        <v>2</v>
      </c>
      <c r="Q20" s="28">
        <v>1.19048</v>
      </c>
      <c r="R20" s="33">
        <v>14</v>
      </c>
      <c r="S20" s="28">
        <v>8.3332999999999995</v>
      </c>
      <c r="T20" s="24">
        <v>6</v>
      </c>
      <c r="U20" s="29">
        <v>3.5714000000000001</v>
      </c>
      <c r="V20" s="24">
        <v>4</v>
      </c>
      <c r="W20" s="29">
        <v>2.3809999999999998</v>
      </c>
      <c r="X20" s="30">
        <v>720</v>
      </c>
      <c r="Y20" s="31">
        <v>100</v>
      </c>
    </row>
    <row r="21" spans="1:25" s="21" customFormat="1" ht="15" customHeight="1" x14ac:dyDescent="0.2">
      <c r="A21" s="20" t="s">
        <v>17</v>
      </c>
      <c r="B21" s="68" t="s">
        <v>34</v>
      </c>
      <c r="C21" s="59">
        <f t="shared" si="0"/>
        <v>2287</v>
      </c>
      <c r="D21" s="70">
        <v>6</v>
      </c>
      <c r="E21" s="61">
        <v>0.26240000000000002</v>
      </c>
      <c r="F21" s="62">
        <v>34</v>
      </c>
      <c r="G21" s="61">
        <v>1.4866999999999999</v>
      </c>
      <c r="H21" s="63">
        <v>483</v>
      </c>
      <c r="I21" s="61">
        <v>21.119399999999999</v>
      </c>
      <c r="J21" s="62">
        <v>695</v>
      </c>
      <c r="K21" s="61">
        <v>30.389199999999999</v>
      </c>
      <c r="L21" s="62">
        <v>958</v>
      </c>
      <c r="M21" s="61">
        <v>41.8889</v>
      </c>
      <c r="N21" s="62">
        <v>1</v>
      </c>
      <c r="O21" s="61">
        <v>4.3700000000000003E-2</v>
      </c>
      <c r="P21" s="69">
        <v>110</v>
      </c>
      <c r="Q21" s="65">
        <v>4.8097899999999996</v>
      </c>
      <c r="R21" s="60">
        <v>551</v>
      </c>
      <c r="S21" s="65">
        <v>24.092700000000001</v>
      </c>
      <c r="T21" s="70">
        <v>55</v>
      </c>
      <c r="U21" s="67">
        <v>2.4049</v>
      </c>
      <c r="V21" s="70">
        <v>142</v>
      </c>
      <c r="W21" s="67">
        <v>6.2089999999999996</v>
      </c>
      <c r="X21" s="73">
        <v>4081</v>
      </c>
      <c r="Y21" s="74">
        <v>99.706000000000003</v>
      </c>
    </row>
    <row r="22" spans="1:25" s="21" customFormat="1" ht="15" customHeight="1" x14ac:dyDescent="0.2">
      <c r="A22" s="20" t="s">
        <v>17</v>
      </c>
      <c r="B22" s="22" t="s">
        <v>35</v>
      </c>
      <c r="C22" s="23">
        <f t="shared" si="0"/>
        <v>761</v>
      </c>
      <c r="D22" s="24">
        <v>0</v>
      </c>
      <c r="E22" s="25">
        <v>0</v>
      </c>
      <c r="F22" s="32">
        <v>2</v>
      </c>
      <c r="G22" s="25">
        <v>0.26279999999999998</v>
      </c>
      <c r="H22" s="32">
        <v>75</v>
      </c>
      <c r="I22" s="25">
        <v>9.8554999999999993</v>
      </c>
      <c r="J22" s="26">
        <v>240</v>
      </c>
      <c r="K22" s="25">
        <v>31.537500000000001</v>
      </c>
      <c r="L22" s="26">
        <v>391</v>
      </c>
      <c r="M22" s="25">
        <v>51.379800000000003</v>
      </c>
      <c r="N22" s="26">
        <v>0</v>
      </c>
      <c r="O22" s="25">
        <v>0</v>
      </c>
      <c r="P22" s="34">
        <v>53</v>
      </c>
      <c r="Q22" s="28">
        <v>6.9645200000000003</v>
      </c>
      <c r="R22" s="33">
        <v>161</v>
      </c>
      <c r="S22" s="28">
        <v>21.156400000000001</v>
      </c>
      <c r="T22" s="33">
        <v>10</v>
      </c>
      <c r="U22" s="29">
        <v>1.3141</v>
      </c>
      <c r="V22" s="33">
        <v>33</v>
      </c>
      <c r="W22" s="29">
        <v>4.3364000000000003</v>
      </c>
      <c r="X22" s="30">
        <v>1879</v>
      </c>
      <c r="Y22" s="31">
        <v>100</v>
      </c>
    </row>
    <row r="23" spans="1:25" s="21" customFormat="1" ht="15" customHeight="1" x14ac:dyDescent="0.2">
      <c r="A23" s="20" t="s">
        <v>17</v>
      </c>
      <c r="B23" s="68" t="s">
        <v>32</v>
      </c>
      <c r="C23" s="59">
        <f t="shared" si="0"/>
        <v>378</v>
      </c>
      <c r="D23" s="60">
        <v>1</v>
      </c>
      <c r="E23" s="61">
        <v>0.2646</v>
      </c>
      <c r="F23" s="62">
        <v>1</v>
      </c>
      <c r="G23" s="61">
        <v>0.2646</v>
      </c>
      <c r="H23" s="62">
        <v>22</v>
      </c>
      <c r="I23" s="61">
        <v>5.8201000000000001</v>
      </c>
      <c r="J23" s="62">
        <v>47</v>
      </c>
      <c r="K23" s="61">
        <v>12.4339</v>
      </c>
      <c r="L23" s="62">
        <v>286</v>
      </c>
      <c r="M23" s="61">
        <v>75.6614</v>
      </c>
      <c r="N23" s="62">
        <v>0</v>
      </c>
      <c r="O23" s="61">
        <v>0</v>
      </c>
      <c r="P23" s="69">
        <v>21</v>
      </c>
      <c r="Q23" s="65">
        <v>5.5555599999999998</v>
      </c>
      <c r="R23" s="70">
        <v>52</v>
      </c>
      <c r="S23" s="65">
        <v>13.756600000000001</v>
      </c>
      <c r="T23" s="60">
        <v>6</v>
      </c>
      <c r="U23" s="67">
        <v>1.5872999999999999</v>
      </c>
      <c r="V23" s="60">
        <v>12</v>
      </c>
      <c r="W23" s="67">
        <v>3.1745999999999999</v>
      </c>
      <c r="X23" s="73">
        <v>1365</v>
      </c>
      <c r="Y23" s="74">
        <v>100</v>
      </c>
    </row>
    <row r="24" spans="1:25" s="21" customFormat="1" ht="15" customHeight="1" x14ac:dyDescent="0.2">
      <c r="A24" s="20" t="s">
        <v>17</v>
      </c>
      <c r="B24" s="22" t="s">
        <v>36</v>
      </c>
      <c r="C24" s="23">
        <f t="shared" si="0"/>
        <v>687</v>
      </c>
      <c r="D24" s="33">
        <v>6</v>
      </c>
      <c r="E24" s="25">
        <v>0.87339999999999995</v>
      </c>
      <c r="F24" s="26">
        <v>9</v>
      </c>
      <c r="G24" s="25">
        <v>1.31</v>
      </c>
      <c r="H24" s="32">
        <v>170</v>
      </c>
      <c r="I24" s="25">
        <v>24.7453</v>
      </c>
      <c r="J24" s="26">
        <v>155</v>
      </c>
      <c r="K24" s="25">
        <v>22.561900000000001</v>
      </c>
      <c r="L24" s="26">
        <v>295</v>
      </c>
      <c r="M24" s="25">
        <v>42.940300000000001</v>
      </c>
      <c r="N24" s="26">
        <v>2</v>
      </c>
      <c r="O24" s="25">
        <v>0.29110000000000003</v>
      </c>
      <c r="P24" s="34">
        <v>50</v>
      </c>
      <c r="Q24" s="28">
        <v>7.2780199999999997</v>
      </c>
      <c r="R24" s="33">
        <v>138</v>
      </c>
      <c r="S24" s="28">
        <v>20.087299999999999</v>
      </c>
      <c r="T24" s="24">
        <v>7</v>
      </c>
      <c r="U24" s="29">
        <v>1.0188999999999999</v>
      </c>
      <c r="V24" s="24">
        <v>72</v>
      </c>
      <c r="W24" s="29">
        <v>10.4803</v>
      </c>
      <c r="X24" s="30">
        <v>1356</v>
      </c>
      <c r="Y24" s="31">
        <v>100</v>
      </c>
    </row>
    <row r="25" spans="1:25" s="21" customFormat="1" ht="15" customHeight="1" x14ac:dyDescent="0.2">
      <c r="A25" s="20" t="s">
        <v>17</v>
      </c>
      <c r="B25" s="68" t="s">
        <v>37</v>
      </c>
      <c r="C25" s="71">
        <f t="shared" si="0"/>
        <v>374</v>
      </c>
      <c r="D25" s="60">
        <v>0</v>
      </c>
      <c r="E25" s="61">
        <v>0</v>
      </c>
      <c r="F25" s="62">
        <v>1</v>
      </c>
      <c r="G25" s="61">
        <v>0.26740000000000003</v>
      </c>
      <c r="H25" s="62">
        <v>22</v>
      </c>
      <c r="I25" s="61">
        <v>5.8823999999999996</v>
      </c>
      <c r="J25" s="62">
        <v>103</v>
      </c>
      <c r="K25" s="61">
        <v>27.540099999999999</v>
      </c>
      <c r="L25" s="63">
        <v>224</v>
      </c>
      <c r="M25" s="61">
        <v>59.893000000000001</v>
      </c>
      <c r="N25" s="62">
        <v>0</v>
      </c>
      <c r="O25" s="61">
        <v>0</v>
      </c>
      <c r="P25" s="69">
        <v>24</v>
      </c>
      <c r="Q25" s="65">
        <v>6.4171100000000001</v>
      </c>
      <c r="R25" s="60">
        <v>79</v>
      </c>
      <c r="S25" s="65">
        <v>21.123000000000001</v>
      </c>
      <c r="T25" s="60">
        <v>15</v>
      </c>
      <c r="U25" s="67">
        <v>4.0106999999999999</v>
      </c>
      <c r="V25" s="60">
        <v>14</v>
      </c>
      <c r="W25" s="67">
        <v>3.7433000000000001</v>
      </c>
      <c r="X25" s="73">
        <v>1407</v>
      </c>
      <c r="Y25" s="74">
        <v>100</v>
      </c>
    </row>
    <row r="26" spans="1:25" s="21" customFormat="1" ht="15" customHeight="1" x14ac:dyDescent="0.2">
      <c r="A26" s="20" t="s">
        <v>17</v>
      </c>
      <c r="B26" s="22" t="s">
        <v>38</v>
      </c>
      <c r="C26" s="23">
        <f t="shared" si="0"/>
        <v>140</v>
      </c>
      <c r="D26" s="24">
        <v>0</v>
      </c>
      <c r="E26" s="25">
        <v>0</v>
      </c>
      <c r="F26" s="32">
        <v>0</v>
      </c>
      <c r="G26" s="25">
        <v>0</v>
      </c>
      <c r="H26" s="32">
        <v>6</v>
      </c>
      <c r="I26" s="25">
        <v>4.2857000000000003</v>
      </c>
      <c r="J26" s="26">
        <v>93</v>
      </c>
      <c r="K26" s="25">
        <v>66.428600000000003</v>
      </c>
      <c r="L26" s="26">
        <v>41</v>
      </c>
      <c r="M26" s="25">
        <v>29.285699999999999</v>
      </c>
      <c r="N26" s="32">
        <v>0</v>
      </c>
      <c r="O26" s="25">
        <v>0</v>
      </c>
      <c r="P26" s="34">
        <v>0</v>
      </c>
      <c r="Q26" s="28">
        <v>0</v>
      </c>
      <c r="R26" s="24">
        <v>13</v>
      </c>
      <c r="S26" s="28">
        <v>9.2857000000000003</v>
      </c>
      <c r="T26" s="24">
        <v>9</v>
      </c>
      <c r="U26" s="29">
        <v>6.4286000000000003</v>
      </c>
      <c r="V26" s="24">
        <v>1</v>
      </c>
      <c r="W26" s="29">
        <v>0.71430000000000005</v>
      </c>
      <c r="X26" s="30">
        <v>1367</v>
      </c>
      <c r="Y26" s="31">
        <v>100</v>
      </c>
    </row>
    <row r="27" spans="1:25" s="21" customFormat="1" ht="15" customHeight="1" x14ac:dyDescent="0.2">
      <c r="A27" s="20" t="s">
        <v>17</v>
      </c>
      <c r="B27" s="68" t="s">
        <v>41</v>
      </c>
      <c r="C27" s="71">
        <f t="shared" si="0"/>
        <v>244</v>
      </c>
      <c r="D27" s="70">
        <v>1</v>
      </c>
      <c r="E27" s="61">
        <v>0.4098</v>
      </c>
      <c r="F27" s="62">
        <v>0</v>
      </c>
      <c r="G27" s="61">
        <v>0</v>
      </c>
      <c r="H27" s="62">
        <v>1</v>
      </c>
      <c r="I27" s="61">
        <v>0.4098</v>
      </c>
      <c r="J27" s="62">
        <v>15</v>
      </c>
      <c r="K27" s="61">
        <v>6.1475</v>
      </c>
      <c r="L27" s="63">
        <v>223</v>
      </c>
      <c r="M27" s="61">
        <v>91.3934</v>
      </c>
      <c r="N27" s="62">
        <v>0</v>
      </c>
      <c r="O27" s="61">
        <v>0</v>
      </c>
      <c r="P27" s="69">
        <v>4</v>
      </c>
      <c r="Q27" s="65">
        <v>1.63934</v>
      </c>
      <c r="R27" s="70">
        <v>75</v>
      </c>
      <c r="S27" s="65">
        <v>30.7377</v>
      </c>
      <c r="T27" s="60">
        <v>7</v>
      </c>
      <c r="U27" s="67">
        <v>2.8689</v>
      </c>
      <c r="V27" s="60">
        <v>4</v>
      </c>
      <c r="W27" s="67">
        <v>1.6393</v>
      </c>
      <c r="X27" s="73">
        <v>589</v>
      </c>
      <c r="Y27" s="74">
        <v>100</v>
      </c>
    </row>
    <row r="28" spans="1:25" s="21" customFormat="1" ht="15" customHeight="1" x14ac:dyDescent="0.2">
      <c r="A28" s="20" t="s">
        <v>17</v>
      </c>
      <c r="B28" s="22" t="s">
        <v>40</v>
      </c>
      <c r="C28" s="35">
        <f t="shared" si="0"/>
        <v>190</v>
      </c>
      <c r="D28" s="33">
        <v>0</v>
      </c>
      <c r="E28" s="25">
        <v>0</v>
      </c>
      <c r="F28" s="26">
        <v>4</v>
      </c>
      <c r="G28" s="25">
        <v>2.1053000000000002</v>
      </c>
      <c r="H28" s="26">
        <v>10</v>
      </c>
      <c r="I28" s="25">
        <v>5.2632000000000003</v>
      </c>
      <c r="J28" s="26">
        <v>74</v>
      </c>
      <c r="K28" s="25">
        <v>38.947400000000002</v>
      </c>
      <c r="L28" s="32">
        <v>95</v>
      </c>
      <c r="M28" s="25">
        <v>50</v>
      </c>
      <c r="N28" s="26">
        <v>0</v>
      </c>
      <c r="O28" s="25">
        <v>0</v>
      </c>
      <c r="P28" s="27">
        <v>7</v>
      </c>
      <c r="Q28" s="28">
        <v>3.6842100000000002</v>
      </c>
      <c r="R28" s="24">
        <v>34</v>
      </c>
      <c r="S28" s="28">
        <v>17.8947</v>
      </c>
      <c r="T28" s="33">
        <v>10</v>
      </c>
      <c r="U28" s="29">
        <v>5.2632000000000003</v>
      </c>
      <c r="V28" s="33">
        <v>3</v>
      </c>
      <c r="W28" s="29">
        <v>1.5789</v>
      </c>
      <c r="X28" s="30">
        <v>1434</v>
      </c>
      <c r="Y28" s="31">
        <v>100</v>
      </c>
    </row>
    <row r="29" spans="1:25" s="21" customFormat="1" ht="15" customHeight="1" x14ac:dyDescent="0.2">
      <c r="A29" s="20" t="s">
        <v>17</v>
      </c>
      <c r="B29" s="68" t="s">
        <v>39</v>
      </c>
      <c r="C29" s="59">
        <f t="shared" si="0"/>
        <v>828</v>
      </c>
      <c r="D29" s="60">
        <v>1</v>
      </c>
      <c r="E29" s="61">
        <v>0.1208</v>
      </c>
      <c r="F29" s="62">
        <v>16</v>
      </c>
      <c r="G29" s="61">
        <v>1.9323999999999999</v>
      </c>
      <c r="H29" s="63">
        <v>269</v>
      </c>
      <c r="I29" s="61">
        <v>32.487900000000003</v>
      </c>
      <c r="J29" s="62">
        <v>224</v>
      </c>
      <c r="K29" s="61">
        <v>27.053100000000001</v>
      </c>
      <c r="L29" s="63">
        <v>291</v>
      </c>
      <c r="M29" s="61">
        <v>35.1449</v>
      </c>
      <c r="N29" s="62">
        <v>0</v>
      </c>
      <c r="O29" s="61">
        <v>0</v>
      </c>
      <c r="P29" s="69">
        <v>27</v>
      </c>
      <c r="Q29" s="65">
        <v>3.2608700000000002</v>
      </c>
      <c r="R29" s="60">
        <v>279</v>
      </c>
      <c r="S29" s="65">
        <v>33.695700000000002</v>
      </c>
      <c r="T29" s="60">
        <v>44</v>
      </c>
      <c r="U29" s="67">
        <v>5.3140000000000001</v>
      </c>
      <c r="V29" s="60">
        <v>120</v>
      </c>
      <c r="W29" s="67">
        <v>14.492800000000001</v>
      </c>
      <c r="X29" s="73">
        <v>1873</v>
      </c>
      <c r="Y29" s="74">
        <v>100</v>
      </c>
    </row>
    <row r="30" spans="1:25" s="21" customFormat="1" ht="15" customHeight="1" x14ac:dyDescent="0.2">
      <c r="A30" s="20" t="s">
        <v>17</v>
      </c>
      <c r="B30" s="22" t="s">
        <v>42</v>
      </c>
      <c r="C30" s="23">
        <f t="shared" si="0"/>
        <v>1365</v>
      </c>
      <c r="D30" s="33">
        <v>16</v>
      </c>
      <c r="E30" s="25">
        <v>1.1721999999999999</v>
      </c>
      <c r="F30" s="32">
        <v>15</v>
      </c>
      <c r="G30" s="25">
        <v>1.0989</v>
      </c>
      <c r="H30" s="26">
        <v>99</v>
      </c>
      <c r="I30" s="25">
        <v>7.2526999999999999</v>
      </c>
      <c r="J30" s="26">
        <v>421</v>
      </c>
      <c r="K30" s="25">
        <v>30.842500000000001</v>
      </c>
      <c r="L30" s="26">
        <v>747</v>
      </c>
      <c r="M30" s="25">
        <v>54.725299999999997</v>
      </c>
      <c r="N30" s="26">
        <v>1</v>
      </c>
      <c r="O30" s="25">
        <v>7.3300000000000004E-2</v>
      </c>
      <c r="P30" s="27">
        <v>66</v>
      </c>
      <c r="Q30" s="28">
        <v>4.8351600000000001</v>
      </c>
      <c r="R30" s="24">
        <v>221</v>
      </c>
      <c r="S30" s="28">
        <v>16.1905</v>
      </c>
      <c r="T30" s="33">
        <v>14</v>
      </c>
      <c r="U30" s="29">
        <v>1.0256000000000001</v>
      </c>
      <c r="V30" s="33">
        <v>38</v>
      </c>
      <c r="W30" s="29">
        <v>2.7839</v>
      </c>
      <c r="X30" s="30">
        <v>3616</v>
      </c>
      <c r="Y30" s="31">
        <v>99.971999999999994</v>
      </c>
    </row>
    <row r="31" spans="1:25" s="21" customFormat="1" ht="15" customHeight="1" x14ac:dyDescent="0.2">
      <c r="A31" s="20" t="s">
        <v>17</v>
      </c>
      <c r="B31" s="68" t="s">
        <v>43</v>
      </c>
      <c r="C31" s="71">
        <f t="shared" si="0"/>
        <v>1589</v>
      </c>
      <c r="D31" s="60">
        <v>70</v>
      </c>
      <c r="E31" s="61">
        <v>4.4053000000000004</v>
      </c>
      <c r="F31" s="63">
        <v>40</v>
      </c>
      <c r="G31" s="61">
        <v>2.5173000000000001</v>
      </c>
      <c r="H31" s="62">
        <v>140</v>
      </c>
      <c r="I31" s="61">
        <v>8.8106000000000009</v>
      </c>
      <c r="J31" s="63">
        <v>391</v>
      </c>
      <c r="K31" s="61">
        <v>24.6067</v>
      </c>
      <c r="L31" s="62">
        <v>869</v>
      </c>
      <c r="M31" s="61">
        <v>54.688499999999998</v>
      </c>
      <c r="N31" s="62">
        <v>2</v>
      </c>
      <c r="O31" s="61">
        <v>0.12590000000000001</v>
      </c>
      <c r="P31" s="64">
        <v>77</v>
      </c>
      <c r="Q31" s="65">
        <v>4.8458100000000002</v>
      </c>
      <c r="R31" s="60">
        <v>464</v>
      </c>
      <c r="S31" s="65">
        <v>29.200800000000001</v>
      </c>
      <c r="T31" s="70">
        <v>27</v>
      </c>
      <c r="U31" s="67">
        <v>1.6992</v>
      </c>
      <c r="V31" s="70">
        <v>102</v>
      </c>
      <c r="W31" s="67">
        <v>6.4191000000000003</v>
      </c>
      <c r="X31" s="73">
        <v>2170</v>
      </c>
      <c r="Y31" s="74">
        <v>99.77</v>
      </c>
    </row>
    <row r="32" spans="1:25" s="21" customFormat="1" ht="15" customHeight="1" x14ac:dyDescent="0.2">
      <c r="A32" s="20" t="s">
        <v>17</v>
      </c>
      <c r="B32" s="22" t="s">
        <v>45</v>
      </c>
      <c r="C32" s="23">
        <f t="shared" si="0"/>
        <v>348</v>
      </c>
      <c r="D32" s="24">
        <v>8</v>
      </c>
      <c r="E32" s="25">
        <v>2.2989000000000002</v>
      </c>
      <c r="F32" s="26">
        <v>0</v>
      </c>
      <c r="G32" s="25">
        <v>0</v>
      </c>
      <c r="H32" s="26">
        <v>7</v>
      </c>
      <c r="I32" s="25">
        <v>2.0114999999999998</v>
      </c>
      <c r="J32" s="26">
        <v>132</v>
      </c>
      <c r="K32" s="25">
        <v>37.930999999999997</v>
      </c>
      <c r="L32" s="32">
        <v>199</v>
      </c>
      <c r="M32" s="25">
        <v>57.183900000000001</v>
      </c>
      <c r="N32" s="32">
        <v>0</v>
      </c>
      <c r="O32" s="25">
        <v>0</v>
      </c>
      <c r="P32" s="34">
        <v>2</v>
      </c>
      <c r="Q32" s="28">
        <v>0.57471000000000005</v>
      </c>
      <c r="R32" s="33">
        <v>47</v>
      </c>
      <c r="S32" s="28">
        <v>13.505699999999999</v>
      </c>
      <c r="T32" s="24">
        <v>0</v>
      </c>
      <c r="U32" s="29">
        <v>0</v>
      </c>
      <c r="V32" s="24">
        <v>2</v>
      </c>
      <c r="W32" s="29">
        <v>0.57469999999999999</v>
      </c>
      <c r="X32" s="30">
        <v>978</v>
      </c>
      <c r="Y32" s="31">
        <v>100</v>
      </c>
    </row>
    <row r="33" spans="1:25" s="21" customFormat="1" ht="15" customHeight="1" x14ac:dyDescent="0.2">
      <c r="A33" s="20" t="s">
        <v>17</v>
      </c>
      <c r="B33" s="68" t="s">
        <v>44</v>
      </c>
      <c r="C33" s="59">
        <f t="shared" si="0"/>
        <v>1241</v>
      </c>
      <c r="D33" s="70">
        <v>7</v>
      </c>
      <c r="E33" s="61">
        <v>0.56410000000000005</v>
      </c>
      <c r="F33" s="62">
        <v>11</v>
      </c>
      <c r="G33" s="61">
        <v>0.88639999999999997</v>
      </c>
      <c r="H33" s="63">
        <v>43</v>
      </c>
      <c r="I33" s="61">
        <v>3.4649000000000001</v>
      </c>
      <c r="J33" s="62">
        <v>314</v>
      </c>
      <c r="K33" s="61">
        <v>25.302199999999999</v>
      </c>
      <c r="L33" s="62">
        <v>812</v>
      </c>
      <c r="M33" s="61">
        <v>65.431100000000001</v>
      </c>
      <c r="N33" s="63">
        <v>3</v>
      </c>
      <c r="O33" s="61">
        <v>0.2417</v>
      </c>
      <c r="P33" s="69">
        <v>51</v>
      </c>
      <c r="Q33" s="65">
        <v>4.1095899999999999</v>
      </c>
      <c r="R33" s="70">
        <v>287</v>
      </c>
      <c r="S33" s="65">
        <v>23.1265</v>
      </c>
      <c r="T33" s="70">
        <v>22</v>
      </c>
      <c r="U33" s="67">
        <v>1.7727999999999999</v>
      </c>
      <c r="V33" s="70">
        <v>35</v>
      </c>
      <c r="W33" s="67">
        <v>2.8203</v>
      </c>
      <c r="X33" s="73">
        <v>2372</v>
      </c>
      <c r="Y33" s="74">
        <v>100</v>
      </c>
    </row>
    <row r="34" spans="1:25" s="21" customFormat="1" ht="15" customHeight="1" x14ac:dyDescent="0.2">
      <c r="A34" s="20" t="s">
        <v>17</v>
      </c>
      <c r="B34" s="22" t="s">
        <v>46</v>
      </c>
      <c r="C34" s="35">
        <f t="shared" si="0"/>
        <v>281</v>
      </c>
      <c r="D34" s="24">
        <v>87</v>
      </c>
      <c r="E34" s="25">
        <v>30.960899999999999</v>
      </c>
      <c r="F34" s="26">
        <v>3</v>
      </c>
      <c r="G34" s="25">
        <v>1.0676000000000001</v>
      </c>
      <c r="H34" s="32">
        <v>10</v>
      </c>
      <c r="I34" s="25">
        <v>3.5587</v>
      </c>
      <c r="J34" s="26">
        <v>3</v>
      </c>
      <c r="K34" s="25">
        <v>1.0676000000000001</v>
      </c>
      <c r="L34" s="32">
        <v>171</v>
      </c>
      <c r="M34" s="25">
        <v>60.854100000000003</v>
      </c>
      <c r="N34" s="32">
        <v>0</v>
      </c>
      <c r="O34" s="25">
        <v>0</v>
      </c>
      <c r="P34" s="27">
        <v>7</v>
      </c>
      <c r="Q34" s="28">
        <v>2.4910999999999999</v>
      </c>
      <c r="R34" s="33">
        <v>30</v>
      </c>
      <c r="S34" s="28">
        <v>10.6762</v>
      </c>
      <c r="T34" s="33">
        <v>1</v>
      </c>
      <c r="U34" s="29">
        <v>0.35589999999999999</v>
      </c>
      <c r="V34" s="33">
        <v>5</v>
      </c>
      <c r="W34" s="29">
        <v>1.7794000000000001</v>
      </c>
      <c r="X34" s="30">
        <v>825</v>
      </c>
      <c r="Y34" s="31">
        <v>100</v>
      </c>
    </row>
    <row r="35" spans="1:25" s="21" customFormat="1" ht="15" customHeight="1" x14ac:dyDescent="0.2">
      <c r="A35" s="20" t="s">
        <v>17</v>
      </c>
      <c r="B35" s="68" t="s">
        <v>49</v>
      </c>
      <c r="C35" s="71">
        <f t="shared" si="0"/>
        <v>344</v>
      </c>
      <c r="D35" s="70">
        <v>0</v>
      </c>
      <c r="E35" s="61">
        <v>0</v>
      </c>
      <c r="F35" s="62">
        <v>4</v>
      </c>
      <c r="G35" s="61">
        <v>1.1628000000000001</v>
      </c>
      <c r="H35" s="63">
        <v>79</v>
      </c>
      <c r="I35" s="61">
        <v>22.9651</v>
      </c>
      <c r="J35" s="62">
        <v>32</v>
      </c>
      <c r="K35" s="61">
        <v>9.3023000000000007</v>
      </c>
      <c r="L35" s="63">
        <v>214</v>
      </c>
      <c r="M35" s="61">
        <v>62.209299999999999</v>
      </c>
      <c r="N35" s="62">
        <v>0</v>
      </c>
      <c r="O35" s="61">
        <v>0</v>
      </c>
      <c r="P35" s="69">
        <v>15</v>
      </c>
      <c r="Q35" s="65">
        <v>4.3604700000000003</v>
      </c>
      <c r="R35" s="70">
        <v>96</v>
      </c>
      <c r="S35" s="65">
        <v>27.907</v>
      </c>
      <c r="T35" s="70">
        <v>7</v>
      </c>
      <c r="U35" s="67">
        <v>2.0348999999999999</v>
      </c>
      <c r="V35" s="70">
        <v>26</v>
      </c>
      <c r="W35" s="67">
        <v>7.5580999999999996</v>
      </c>
      <c r="X35" s="73">
        <v>1064</v>
      </c>
      <c r="Y35" s="74">
        <v>100</v>
      </c>
    </row>
    <row r="36" spans="1:25" s="21" customFormat="1" ht="15" customHeight="1" x14ac:dyDescent="0.2">
      <c r="A36" s="20" t="s">
        <v>17</v>
      </c>
      <c r="B36" s="22" t="s">
        <v>53</v>
      </c>
      <c r="C36" s="35">
        <f t="shared" si="0"/>
        <v>279</v>
      </c>
      <c r="D36" s="33">
        <v>3</v>
      </c>
      <c r="E36" s="25">
        <v>1.0752999999999999</v>
      </c>
      <c r="F36" s="26">
        <v>9</v>
      </c>
      <c r="G36" s="25">
        <v>3.2258</v>
      </c>
      <c r="H36" s="26">
        <v>93</v>
      </c>
      <c r="I36" s="25">
        <v>33.333300000000001</v>
      </c>
      <c r="J36" s="32">
        <v>15</v>
      </c>
      <c r="K36" s="25">
        <v>5.3762999999999996</v>
      </c>
      <c r="L36" s="32">
        <v>145</v>
      </c>
      <c r="M36" s="25">
        <v>51.971299999999999</v>
      </c>
      <c r="N36" s="26">
        <v>3</v>
      </c>
      <c r="O36" s="25">
        <v>1.0752999999999999</v>
      </c>
      <c r="P36" s="34">
        <v>11</v>
      </c>
      <c r="Q36" s="28">
        <v>3.94265</v>
      </c>
      <c r="R36" s="33">
        <v>77</v>
      </c>
      <c r="S36" s="28">
        <v>27.598600000000001</v>
      </c>
      <c r="T36" s="24">
        <v>4</v>
      </c>
      <c r="U36" s="29">
        <v>1.4337</v>
      </c>
      <c r="V36" s="24">
        <v>30</v>
      </c>
      <c r="W36" s="29">
        <v>10.752700000000001</v>
      </c>
      <c r="X36" s="30">
        <v>658</v>
      </c>
      <c r="Y36" s="31">
        <v>100</v>
      </c>
    </row>
    <row r="37" spans="1:25" s="21" customFormat="1" ht="15" customHeight="1" x14ac:dyDescent="0.2">
      <c r="A37" s="20" t="s">
        <v>17</v>
      </c>
      <c r="B37" s="68" t="s">
        <v>50</v>
      </c>
      <c r="C37" s="59">
        <f t="shared" si="0"/>
        <v>204</v>
      </c>
      <c r="D37" s="60">
        <v>0</v>
      </c>
      <c r="E37" s="61">
        <v>0</v>
      </c>
      <c r="F37" s="62">
        <v>5</v>
      </c>
      <c r="G37" s="61">
        <v>2.4510000000000001</v>
      </c>
      <c r="H37" s="62">
        <v>17</v>
      </c>
      <c r="I37" s="61">
        <v>8.3332999999999995</v>
      </c>
      <c r="J37" s="62">
        <v>9</v>
      </c>
      <c r="K37" s="61">
        <v>4.4118000000000004</v>
      </c>
      <c r="L37" s="62">
        <v>172</v>
      </c>
      <c r="M37" s="61">
        <v>84.313699999999997</v>
      </c>
      <c r="N37" s="63">
        <v>1</v>
      </c>
      <c r="O37" s="61">
        <v>0.49020000000000002</v>
      </c>
      <c r="P37" s="69">
        <v>0</v>
      </c>
      <c r="Q37" s="65">
        <v>0</v>
      </c>
      <c r="R37" s="70">
        <v>47</v>
      </c>
      <c r="S37" s="65">
        <v>23.039200000000001</v>
      </c>
      <c r="T37" s="60">
        <v>11</v>
      </c>
      <c r="U37" s="67">
        <v>5.3921999999999999</v>
      </c>
      <c r="V37" s="60">
        <v>0</v>
      </c>
      <c r="W37" s="67">
        <v>0</v>
      </c>
      <c r="X37" s="73">
        <v>483</v>
      </c>
      <c r="Y37" s="74">
        <v>100</v>
      </c>
    </row>
    <row r="38" spans="1:25" s="21" customFormat="1" ht="15" customHeight="1" x14ac:dyDescent="0.2">
      <c r="A38" s="20" t="s">
        <v>17</v>
      </c>
      <c r="B38" s="22" t="s">
        <v>51</v>
      </c>
      <c r="C38" s="23">
        <f t="shared" si="0"/>
        <v>1051</v>
      </c>
      <c r="D38" s="24">
        <v>0</v>
      </c>
      <c r="E38" s="25">
        <v>0</v>
      </c>
      <c r="F38" s="26">
        <v>46</v>
      </c>
      <c r="G38" s="25">
        <v>4.3768000000000002</v>
      </c>
      <c r="H38" s="26">
        <v>254</v>
      </c>
      <c r="I38" s="25">
        <v>24.1675</v>
      </c>
      <c r="J38" s="26">
        <v>303</v>
      </c>
      <c r="K38" s="25">
        <v>28.829699999999999</v>
      </c>
      <c r="L38" s="26">
        <v>429</v>
      </c>
      <c r="M38" s="25">
        <v>40.818300000000001</v>
      </c>
      <c r="N38" s="26">
        <v>2</v>
      </c>
      <c r="O38" s="25">
        <v>0.1903</v>
      </c>
      <c r="P38" s="27">
        <v>17</v>
      </c>
      <c r="Q38" s="28">
        <v>1.61751</v>
      </c>
      <c r="R38" s="33">
        <v>235</v>
      </c>
      <c r="S38" s="28">
        <v>22.3597</v>
      </c>
      <c r="T38" s="24">
        <v>40</v>
      </c>
      <c r="U38" s="29">
        <v>3.8058999999999998</v>
      </c>
      <c r="V38" s="24">
        <v>18</v>
      </c>
      <c r="W38" s="29">
        <v>1.7126999999999999</v>
      </c>
      <c r="X38" s="30">
        <v>2577</v>
      </c>
      <c r="Y38" s="31">
        <v>100</v>
      </c>
    </row>
    <row r="39" spans="1:25" s="21" customFormat="1" ht="15" customHeight="1" x14ac:dyDescent="0.2">
      <c r="A39" s="20" t="s">
        <v>17</v>
      </c>
      <c r="B39" s="68" t="s">
        <v>52</v>
      </c>
      <c r="C39" s="59">
        <f t="shared" si="0"/>
        <v>677</v>
      </c>
      <c r="D39" s="70">
        <v>27</v>
      </c>
      <c r="E39" s="61">
        <v>3.9882</v>
      </c>
      <c r="F39" s="62">
        <v>0</v>
      </c>
      <c r="G39" s="61">
        <v>0</v>
      </c>
      <c r="H39" s="63">
        <v>460</v>
      </c>
      <c r="I39" s="61">
        <v>67.946799999999996</v>
      </c>
      <c r="J39" s="62">
        <v>45</v>
      </c>
      <c r="K39" s="61">
        <v>6.6470000000000002</v>
      </c>
      <c r="L39" s="63">
        <v>131</v>
      </c>
      <c r="M39" s="61">
        <v>19.350100000000001</v>
      </c>
      <c r="N39" s="62">
        <v>0</v>
      </c>
      <c r="O39" s="61">
        <v>0</v>
      </c>
      <c r="P39" s="69">
        <v>14</v>
      </c>
      <c r="Q39" s="65">
        <v>2.0679500000000002</v>
      </c>
      <c r="R39" s="60">
        <v>190</v>
      </c>
      <c r="S39" s="65">
        <v>28.065000000000001</v>
      </c>
      <c r="T39" s="60">
        <v>5</v>
      </c>
      <c r="U39" s="67">
        <v>0.73860000000000003</v>
      </c>
      <c r="V39" s="60">
        <v>128</v>
      </c>
      <c r="W39" s="67">
        <v>18.9069</v>
      </c>
      <c r="X39" s="73">
        <v>880</v>
      </c>
      <c r="Y39" s="74">
        <v>100</v>
      </c>
    </row>
    <row r="40" spans="1:25" s="21" customFormat="1" ht="15" customHeight="1" x14ac:dyDescent="0.2">
      <c r="A40" s="20" t="s">
        <v>17</v>
      </c>
      <c r="B40" s="22" t="s">
        <v>54</v>
      </c>
      <c r="C40" s="35">
        <f t="shared" si="0"/>
        <v>2563</v>
      </c>
      <c r="D40" s="24">
        <v>9</v>
      </c>
      <c r="E40" s="25">
        <v>0.35120000000000001</v>
      </c>
      <c r="F40" s="26">
        <v>74</v>
      </c>
      <c r="G40" s="25">
        <v>2.8872</v>
      </c>
      <c r="H40" s="26">
        <v>550</v>
      </c>
      <c r="I40" s="25">
        <v>21.459199999999999</v>
      </c>
      <c r="J40" s="32">
        <v>744</v>
      </c>
      <c r="K40" s="25">
        <v>29.028500000000001</v>
      </c>
      <c r="L40" s="32">
        <v>1155</v>
      </c>
      <c r="M40" s="25">
        <v>45.064399999999999</v>
      </c>
      <c r="N40" s="26">
        <v>2</v>
      </c>
      <c r="O40" s="25">
        <v>7.8E-2</v>
      </c>
      <c r="P40" s="27">
        <v>29</v>
      </c>
      <c r="Q40" s="28">
        <v>1.1314900000000001</v>
      </c>
      <c r="R40" s="33">
        <v>806</v>
      </c>
      <c r="S40" s="28">
        <v>31.447500000000002</v>
      </c>
      <c r="T40" s="24">
        <v>53</v>
      </c>
      <c r="U40" s="29">
        <v>2.0678999999999998</v>
      </c>
      <c r="V40" s="24">
        <v>160</v>
      </c>
      <c r="W40" s="29">
        <v>6.2427000000000001</v>
      </c>
      <c r="X40" s="30">
        <v>4916</v>
      </c>
      <c r="Y40" s="31">
        <v>99.552000000000007</v>
      </c>
    </row>
    <row r="41" spans="1:25" s="21" customFormat="1" ht="15" customHeight="1" x14ac:dyDescent="0.2">
      <c r="A41" s="20" t="s">
        <v>17</v>
      </c>
      <c r="B41" s="68" t="s">
        <v>47</v>
      </c>
      <c r="C41" s="59">
        <f t="shared" si="0"/>
        <v>1574</v>
      </c>
      <c r="D41" s="70">
        <v>6</v>
      </c>
      <c r="E41" s="61">
        <v>0.38119999999999998</v>
      </c>
      <c r="F41" s="62">
        <v>16</v>
      </c>
      <c r="G41" s="61">
        <v>1.0165</v>
      </c>
      <c r="H41" s="62">
        <v>196</v>
      </c>
      <c r="I41" s="61">
        <v>12.452400000000001</v>
      </c>
      <c r="J41" s="62">
        <v>832</v>
      </c>
      <c r="K41" s="61">
        <v>52.859000000000002</v>
      </c>
      <c r="L41" s="63">
        <v>470</v>
      </c>
      <c r="M41" s="61">
        <v>29.860199999999999</v>
      </c>
      <c r="N41" s="63">
        <v>1</v>
      </c>
      <c r="O41" s="61">
        <v>6.3500000000000001E-2</v>
      </c>
      <c r="P41" s="64">
        <v>53</v>
      </c>
      <c r="Q41" s="65">
        <v>3.3672200000000001</v>
      </c>
      <c r="R41" s="60">
        <v>447</v>
      </c>
      <c r="S41" s="65">
        <v>28.399000000000001</v>
      </c>
      <c r="T41" s="70">
        <v>69</v>
      </c>
      <c r="U41" s="67">
        <v>4.3837000000000002</v>
      </c>
      <c r="V41" s="70">
        <v>84</v>
      </c>
      <c r="W41" s="67">
        <v>5.3367000000000004</v>
      </c>
      <c r="X41" s="73">
        <v>2618</v>
      </c>
      <c r="Y41" s="74">
        <v>100</v>
      </c>
    </row>
    <row r="42" spans="1:25" s="21" customFormat="1" ht="15" customHeight="1" x14ac:dyDescent="0.2">
      <c r="A42" s="20" t="s">
        <v>17</v>
      </c>
      <c r="B42" s="22" t="s">
        <v>48</v>
      </c>
      <c r="C42" s="35">
        <f t="shared" si="0"/>
        <v>77</v>
      </c>
      <c r="D42" s="24">
        <v>18</v>
      </c>
      <c r="E42" s="25">
        <v>23.3766</v>
      </c>
      <c r="F42" s="26">
        <v>0</v>
      </c>
      <c r="G42" s="25">
        <v>0</v>
      </c>
      <c r="H42" s="26">
        <v>4</v>
      </c>
      <c r="I42" s="25">
        <v>5.1947999999999999</v>
      </c>
      <c r="J42" s="32">
        <v>3</v>
      </c>
      <c r="K42" s="25">
        <v>3.8961000000000001</v>
      </c>
      <c r="L42" s="32">
        <v>52</v>
      </c>
      <c r="M42" s="25">
        <v>67.532499999999999</v>
      </c>
      <c r="N42" s="32">
        <v>0</v>
      </c>
      <c r="O42" s="25">
        <v>0</v>
      </c>
      <c r="P42" s="27">
        <v>0</v>
      </c>
      <c r="Q42" s="28">
        <v>0</v>
      </c>
      <c r="R42" s="33">
        <v>13</v>
      </c>
      <c r="S42" s="28">
        <v>16.883099999999999</v>
      </c>
      <c r="T42" s="24">
        <v>4</v>
      </c>
      <c r="U42" s="29">
        <v>5.1947999999999999</v>
      </c>
      <c r="V42" s="24">
        <v>4</v>
      </c>
      <c r="W42" s="29">
        <v>5.1947999999999999</v>
      </c>
      <c r="X42" s="30">
        <v>481</v>
      </c>
      <c r="Y42" s="31">
        <v>100</v>
      </c>
    </row>
    <row r="43" spans="1:25" s="21" customFormat="1" ht="15" customHeight="1" x14ac:dyDescent="0.2">
      <c r="A43" s="20" t="s">
        <v>17</v>
      </c>
      <c r="B43" s="68" t="s">
        <v>55</v>
      </c>
      <c r="C43" s="59">
        <f t="shared" si="0"/>
        <v>780</v>
      </c>
      <c r="D43" s="60">
        <v>0</v>
      </c>
      <c r="E43" s="61">
        <v>0</v>
      </c>
      <c r="F43" s="62">
        <v>3</v>
      </c>
      <c r="G43" s="61">
        <v>0.3846</v>
      </c>
      <c r="H43" s="63">
        <v>28</v>
      </c>
      <c r="I43" s="61">
        <v>3.5897000000000001</v>
      </c>
      <c r="J43" s="62">
        <v>216</v>
      </c>
      <c r="K43" s="61">
        <v>27.692299999999999</v>
      </c>
      <c r="L43" s="62">
        <v>495</v>
      </c>
      <c r="M43" s="61">
        <v>63.461500000000001</v>
      </c>
      <c r="N43" s="62">
        <v>1</v>
      </c>
      <c r="O43" s="61">
        <v>0.12820000000000001</v>
      </c>
      <c r="P43" s="64">
        <v>37</v>
      </c>
      <c r="Q43" s="65">
        <v>4.7435900000000002</v>
      </c>
      <c r="R43" s="70">
        <v>136</v>
      </c>
      <c r="S43" s="65">
        <v>17.4359</v>
      </c>
      <c r="T43" s="70">
        <v>24</v>
      </c>
      <c r="U43" s="67">
        <v>3.0769000000000002</v>
      </c>
      <c r="V43" s="70">
        <v>17</v>
      </c>
      <c r="W43" s="67">
        <v>2.1795</v>
      </c>
      <c r="X43" s="73">
        <v>3631</v>
      </c>
      <c r="Y43" s="74">
        <v>100</v>
      </c>
    </row>
    <row r="44" spans="1:25" s="21" customFormat="1" ht="15" customHeight="1" x14ac:dyDescent="0.2">
      <c r="A44" s="20" t="s">
        <v>17</v>
      </c>
      <c r="B44" s="22" t="s">
        <v>56</v>
      </c>
      <c r="C44" s="23">
        <f t="shared" si="0"/>
        <v>447</v>
      </c>
      <c r="D44" s="24">
        <v>52</v>
      </c>
      <c r="E44" s="25">
        <v>11.633100000000001</v>
      </c>
      <c r="F44" s="32">
        <v>2</v>
      </c>
      <c r="G44" s="25">
        <v>0.44740000000000002</v>
      </c>
      <c r="H44" s="26">
        <v>47</v>
      </c>
      <c r="I44" s="25">
        <v>10.5145</v>
      </c>
      <c r="J44" s="26">
        <v>91</v>
      </c>
      <c r="K44" s="25">
        <v>20.357900000000001</v>
      </c>
      <c r="L44" s="26">
        <v>226</v>
      </c>
      <c r="M44" s="25">
        <v>50.5593</v>
      </c>
      <c r="N44" s="32">
        <v>5</v>
      </c>
      <c r="O44" s="25">
        <v>1.1186</v>
      </c>
      <c r="P44" s="34">
        <v>24</v>
      </c>
      <c r="Q44" s="28">
        <v>5.3691300000000002</v>
      </c>
      <c r="R44" s="33">
        <v>72</v>
      </c>
      <c r="S44" s="28">
        <v>16.107399999999998</v>
      </c>
      <c r="T44" s="33">
        <v>11</v>
      </c>
      <c r="U44" s="29">
        <v>2.4609000000000001</v>
      </c>
      <c r="V44" s="33">
        <v>14</v>
      </c>
      <c r="W44" s="29">
        <v>3.1320000000000001</v>
      </c>
      <c r="X44" s="30">
        <v>1815</v>
      </c>
      <c r="Y44" s="31">
        <v>100</v>
      </c>
    </row>
    <row r="45" spans="1:25" s="21" customFormat="1" ht="15" customHeight="1" x14ac:dyDescent="0.2">
      <c r="A45" s="20" t="s">
        <v>17</v>
      </c>
      <c r="B45" s="68" t="s">
        <v>57</v>
      </c>
      <c r="C45" s="59">
        <f t="shared" si="0"/>
        <v>933</v>
      </c>
      <c r="D45" s="70">
        <v>11</v>
      </c>
      <c r="E45" s="61">
        <v>1.179</v>
      </c>
      <c r="F45" s="62">
        <v>12</v>
      </c>
      <c r="G45" s="61">
        <v>1.2862</v>
      </c>
      <c r="H45" s="63">
        <v>208</v>
      </c>
      <c r="I45" s="61">
        <v>22.293700000000001</v>
      </c>
      <c r="J45" s="62">
        <v>64</v>
      </c>
      <c r="K45" s="61">
        <v>6.8596000000000004</v>
      </c>
      <c r="L45" s="63">
        <v>555</v>
      </c>
      <c r="M45" s="61">
        <v>59.485500000000002</v>
      </c>
      <c r="N45" s="62">
        <v>7</v>
      </c>
      <c r="O45" s="61">
        <v>0.75029999999999997</v>
      </c>
      <c r="P45" s="64">
        <v>76</v>
      </c>
      <c r="Q45" s="65">
        <v>8.1457700000000006</v>
      </c>
      <c r="R45" s="60">
        <v>246</v>
      </c>
      <c r="S45" s="65">
        <v>26.366599999999998</v>
      </c>
      <c r="T45" s="70">
        <v>30</v>
      </c>
      <c r="U45" s="67">
        <v>3.2153999999999998</v>
      </c>
      <c r="V45" s="70">
        <v>74</v>
      </c>
      <c r="W45" s="67">
        <v>7.9314</v>
      </c>
      <c r="X45" s="73">
        <v>1283</v>
      </c>
      <c r="Y45" s="74">
        <v>100</v>
      </c>
    </row>
    <row r="46" spans="1:25" s="21" customFormat="1" ht="15" customHeight="1" x14ac:dyDescent="0.2">
      <c r="A46" s="20" t="s">
        <v>17</v>
      </c>
      <c r="B46" s="22" t="s">
        <v>58</v>
      </c>
      <c r="C46" s="23">
        <f t="shared" si="0"/>
        <v>1137</v>
      </c>
      <c r="D46" s="24">
        <v>0</v>
      </c>
      <c r="E46" s="25">
        <v>0</v>
      </c>
      <c r="F46" s="26">
        <v>7</v>
      </c>
      <c r="G46" s="25">
        <v>0.61570000000000003</v>
      </c>
      <c r="H46" s="26">
        <v>254</v>
      </c>
      <c r="I46" s="25">
        <v>22.339500000000001</v>
      </c>
      <c r="J46" s="26">
        <v>234</v>
      </c>
      <c r="K46" s="25">
        <v>20.580500000000001</v>
      </c>
      <c r="L46" s="32">
        <v>596</v>
      </c>
      <c r="M46" s="25">
        <v>52.418599999999998</v>
      </c>
      <c r="N46" s="32">
        <v>2</v>
      </c>
      <c r="O46" s="25">
        <v>0.1759</v>
      </c>
      <c r="P46" s="34">
        <v>44</v>
      </c>
      <c r="Q46" s="28">
        <v>3.8698299999999999</v>
      </c>
      <c r="R46" s="24">
        <v>328</v>
      </c>
      <c r="S46" s="28">
        <v>28.847799999999999</v>
      </c>
      <c r="T46" s="24">
        <v>11</v>
      </c>
      <c r="U46" s="29">
        <v>0.96750000000000003</v>
      </c>
      <c r="V46" s="24">
        <v>58</v>
      </c>
      <c r="W46" s="29">
        <v>5.1010999999999997</v>
      </c>
      <c r="X46" s="30">
        <v>3027</v>
      </c>
      <c r="Y46" s="31">
        <v>100</v>
      </c>
    </row>
    <row r="47" spans="1:25" s="21" customFormat="1" ht="15" customHeight="1" x14ac:dyDescent="0.2">
      <c r="A47" s="20" t="s">
        <v>17</v>
      </c>
      <c r="B47" s="68" t="s">
        <v>59</v>
      </c>
      <c r="C47" s="71">
        <f t="shared" si="0"/>
        <v>183</v>
      </c>
      <c r="D47" s="60">
        <v>4</v>
      </c>
      <c r="E47" s="61">
        <v>2.1858</v>
      </c>
      <c r="F47" s="63">
        <v>1</v>
      </c>
      <c r="G47" s="61">
        <v>0.5464</v>
      </c>
      <c r="H47" s="63">
        <v>80</v>
      </c>
      <c r="I47" s="61">
        <v>43.715800000000002</v>
      </c>
      <c r="J47" s="63">
        <v>26</v>
      </c>
      <c r="K47" s="61">
        <v>14.207700000000001</v>
      </c>
      <c r="L47" s="63">
        <v>63</v>
      </c>
      <c r="M47" s="61">
        <v>34.426200000000001</v>
      </c>
      <c r="N47" s="62">
        <v>0</v>
      </c>
      <c r="O47" s="61">
        <v>0</v>
      </c>
      <c r="P47" s="64">
        <v>9</v>
      </c>
      <c r="Q47" s="65">
        <v>4.9180299999999999</v>
      </c>
      <c r="R47" s="70">
        <v>59</v>
      </c>
      <c r="S47" s="65">
        <v>32.240400000000001</v>
      </c>
      <c r="T47" s="60">
        <v>9</v>
      </c>
      <c r="U47" s="67">
        <v>4.9180000000000001</v>
      </c>
      <c r="V47" s="60">
        <v>35</v>
      </c>
      <c r="W47" s="67">
        <v>19.125699999999998</v>
      </c>
      <c r="X47" s="73">
        <v>308</v>
      </c>
      <c r="Y47" s="74">
        <v>100</v>
      </c>
    </row>
    <row r="48" spans="1:25" s="21" customFormat="1" ht="15" customHeight="1" x14ac:dyDescent="0.2">
      <c r="A48" s="20" t="s">
        <v>17</v>
      </c>
      <c r="B48" s="22" t="s">
        <v>60</v>
      </c>
      <c r="C48" s="23">
        <f t="shared" si="0"/>
        <v>288</v>
      </c>
      <c r="D48" s="33">
        <v>1</v>
      </c>
      <c r="E48" s="25">
        <v>0.34720000000000001</v>
      </c>
      <c r="F48" s="26">
        <v>1</v>
      </c>
      <c r="G48" s="25">
        <v>0.34720000000000001</v>
      </c>
      <c r="H48" s="32">
        <v>13</v>
      </c>
      <c r="I48" s="25">
        <v>4.5138999999999996</v>
      </c>
      <c r="J48" s="26">
        <v>150</v>
      </c>
      <c r="K48" s="25">
        <v>52.083300000000001</v>
      </c>
      <c r="L48" s="26">
        <v>117</v>
      </c>
      <c r="M48" s="25">
        <v>40.625</v>
      </c>
      <c r="N48" s="32">
        <v>0</v>
      </c>
      <c r="O48" s="25">
        <v>0</v>
      </c>
      <c r="P48" s="34">
        <v>6</v>
      </c>
      <c r="Q48" s="28">
        <v>2.0833300000000001</v>
      </c>
      <c r="R48" s="33">
        <v>36</v>
      </c>
      <c r="S48" s="28">
        <v>12.5</v>
      </c>
      <c r="T48" s="33">
        <v>3</v>
      </c>
      <c r="U48" s="29">
        <v>1.0417000000000001</v>
      </c>
      <c r="V48" s="33">
        <v>6</v>
      </c>
      <c r="W48" s="29">
        <v>2.0832999999999999</v>
      </c>
      <c r="X48" s="30">
        <v>1236</v>
      </c>
      <c r="Y48" s="31">
        <v>97.411000000000001</v>
      </c>
    </row>
    <row r="49" spans="1:25" s="21" customFormat="1" ht="15" customHeight="1" x14ac:dyDescent="0.2">
      <c r="A49" s="20" t="s">
        <v>17</v>
      </c>
      <c r="B49" s="68" t="s">
        <v>61</v>
      </c>
      <c r="C49" s="71">
        <f t="shared" si="0"/>
        <v>123</v>
      </c>
      <c r="D49" s="60">
        <v>26</v>
      </c>
      <c r="E49" s="61">
        <v>21.138200000000001</v>
      </c>
      <c r="F49" s="62">
        <v>0</v>
      </c>
      <c r="G49" s="61">
        <v>0</v>
      </c>
      <c r="H49" s="62">
        <v>5</v>
      </c>
      <c r="I49" s="61">
        <v>4.0650000000000004</v>
      </c>
      <c r="J49" s="62">
        <v>29</v>
      </c>
      <c r="K49" s="61">
        <v>23.577200000000001</v>
      </c>
      <c r="L49" s="63">
        <v>50</v>
      </c>
      <c r="M49" s="61">
        <v>40.650399999999998</v>
      </c>
      <c r="N49" s="63">
        <v>5</v>
      </c>
      <c r="O49" s="61">
        <v>4.0650000000000004</v>
      </c>
      <c r="P49" s="64">
        <v>8</v>
      </c>
      <c r="Q49" s="65">
        <v>6.5040699999999996</v>
      </c>
      <c r="R49" s="70">
        <v>11</v>
      </c>
      <c r="S49" s="65">
        <v>8.9430999999999994</v>
      </c>
      <c r="T49" s="70">
        <v>0</v>
      </c>
      <c r="U49" s="67">
        <v>0</v>
      </c>
      <c r="V49" s="70">
        <v>16</v>
      </c>
      <c r="W49" s="67">
        <v>13.008100000000001</v>
      </c>
      <c r="X49" s="73">
        <v>688</v>
      </c>
      <c r="Y49" s="74">
        <v>100</v>
      </c>
    </row>
    <row r="50" spans="1:25" s="21" customFormat="1" ht="15" customHeight="1" x14ac:dyDescent="0.2">
      <c r="A50" s="20" t="s">
        <v>17</v>
      </c>
      <c r="B50" s="22" t="s">
        <v>62</v>
      </c>
      <c r="C50" s="23">
        <f t="shared" si="0"/>
        <v>706</v>
      </c>
      <c r="D50" s="24">
        <v>2</v>
      </c>
      <c r="E50" s="25">
        <v>0.2833</v>
      </c>
      <c r="F50" s="26">
        <v>3</v>
      </c>
      <c r="G50" s="25">
        <v>0.4249</v>
      </c>
      <c r="H50" s="32">
        <v>47</v>
      </c>
      <c r="I50" s="25">
        <v>6.6571999999999996</v>
      </c>
      <c r="J50" s="26">
        <v>236</v>
      </c>
      <c r="K50" s="25">
        <v>33.427799999999998</v>
      </c>
      <c r="L50" s="26">
        <v>403</v>
      </c>
      <c r="M50" s="25">
        <v>57.0822</v>
      </c>
      <c r="N50" s="32">
        <v>1</v>
      </c>
      <c r="O50" s="25">
        <v>0.1416</v>
      </c>
      <c r="P50" s="34">
        <v>14</v>
      </c>
      <c r="Q50" s="28">
        <v>1.9830000000000001</v>
      </c>
      <c r="R50" s="24">
        <v>204</v>
      </c>
      <c r="S50" s="28">
        <v>28.895199999999999</v>
      </c>
      <c r="T50" s="24">
        <v>7</v>
      </c>
      <c r="U50" s="29">
        <v>0.99150000000000005</v>
      </c>
      <c r="V50" s="24">
        <v>46</v>
      </c>
      <c r="W50" s="29">
        <v>6.5156000000000001</v>
      </c>
      <c r="X50" s="30">
        <v>1818</v>
      </c>
      <c r="Y50" s="31">
        <v>100</v>
      </c>
    </row>
    <row r="51" spans="1:25" s="21" customFormat="1" ht="15" customHeight="1" x14ac:dyDescent="0.2">
      <c r="A51" s="20" t="s">
        <v>17</v>
      </c>
      <c r="B51" s="68" t="s">
        <v>63</v>
      </c>
      <c r="C51" s="59">
        <f t="shared" si="0"/>
        <v>935</v>
      </c>
      <c r="D51" s="60">
        <v>2</v>
      </c>
      <c r="E51" s="61">
        <v>0.21390000000000001</v>
      </c>
      <c r="F51" s="63">
        <v>13</v>
      </c>
      <c r="G51" s="61">
        <v>1.3904000000000001</v>
      </c>
      <c r="H51" s="62">
        <v>476</v>
      </c>
      <c r="I51" s="61">
        <v>50.909100000000002</v>
      </c>
      <c r="J51" s="62">
        <v>241</v>
      </c>
      <c r="K51" s="61">
        <v>25.775400000000001</v>
      </c>
      <c r="L51" s="62">
        <v>185</v>
      </c>
      <c r="M51" s="61">
        <v>19.786100000000001</v>
      </c>
      <c r="N51" s="63">
        <v>2</v>
      </c>
      <c r="O51" s="61">
        <v>0.21390000000000001</v>
      </c>
      <c r="P51" s="64">
        <v>16</v>
      </c>
      <c r="Q51" s="65">
        <v>1.71123</v>
      </c>
      <c r="R51" s="60">
        <v>157</v>
      </c>
      <c r="S51" s="65">
        <v>16.791399999999999</v>
      </c>
      <c r="T51" s="60">
        <v>60</v>
      </c>
      <c r="U51" s="67">
        <v>6.4170999999999996</v>
      </c>
      <c r="V51" s="60">
        <v>144</v>
      </c>
      <c r="W51" s="67">
        <v>15.4011</v>
      </c>
      <c r="X51" s="73">
        <v>8616</v>
      </c>
      <c r="Y51" s="74">
        <v>100</v>
      </c>
    </row>
    <row r="52" spans="1:25" s="21" customFormat="1" ht="15" customHeight="1" x14ac:dyDescent="0.2">
      <c r="A52" s="20" t="s">
        <v>17</v>
      </c>
      <c r="B52" s="22" t="s">
        <v>64</v>
      </c>
      <c r="C52" s="23">
        <f t="shared" si="0"/>
        <v>966</v>
      </c>
      <c r="D52" s="33">
        <v>26</v>
      </c>
      <c r="E52" s="25">
        <v>2.6915</v>
      </c>
      <c r="F52" s="26">
        <v>5</v>
      </c>
      <c r="G52" s="25">
        <v>0.51759999999999995</v>
      </c>
      <c r="H52" s="32">
        <v>206</v>
      </c>
      <c r="I52" s="25">
        <v>21.325099999999999</v>
      </c>
      <c r="J52" s="32">
        <v>31</v>
      </c>
      <c r="K52" s="25">
        <v>3.2090999999999998</v>
      </c>
      <c r="L52" s="26">
        <v>664</v>
      </c>
      <c r="M52" s="25">
        <v>68.737099999999998</v>
      </c>
      <c r="N52" s="32">
        <v>18</v>
      </c>
      <c r="O52" s="25">
        <v>1.8633999999999999</v>
      </c>
      <c r="P52" s="27">
        <v>16</v>
      </c>
      <c r="Q52" s="28">
        <v>1.6563099999999999</v>
      </c>
      <c r="R52" s="24">
        <v>112</v>
      </c>
      <c r="S52" s="28">
        <v>11.594200000000001</v>
      </c>
      <c r="T52" s="24">
        <v>8</v>
      </c>
      <c r="U52" s="29">
        <v>0.82820000000000005</v>
      </c>
      <c r="V52" s="24">
        <v>63</v>
      </c>
      <c r="W52" s="29">
        <v>6.5217000000000001</v>
      </c>
      <c r="X52" s="30">
        <v>1009</v>
      </c>
      <c r="Y52" s="31">
        <v>94.846000000000004</v>
      </c>
    </row>
    <row r="53" spans="1:25" s="21" customFormat="1" ht="15" customHeight="1" x14ac:dyDescent="0.2">
      <c r="A53" s="20" t="s">
        <v>17</v>
      </c>
      <c r="B53" s="68" t="s">
        <v>65</v>
      </c>
      <c r="C53" s="71">
        <f t="shared" si="0"/>
        <v>364</v>
      </c>
      <c r="D53" s="70">
        <v>2</v>
      </c>
      <c r="E53" s="61">
        <v>0.54949999999999999</v>
      </c>
      <c r="F53" s="62">
        <v>1</v>
      </c>
      <c r="G53" s="61">
        <v>0.2747</v>
      </c>
      <c r="H53" s="63">
        <v>6</v>
      </c>
      <c r="I53" s="61">
        <v>1.6484000000000001</v>
      </c>
      <c r="J53" s="62">
        <v>19</v>
      </c>
      <c r="K53" s="61">
        <v>5.2198000000000002</v>
      </c>
      <c r="L53" s="63">
        <v>329</v>
      </c>
      <c r="M53" s="61">
        <v>90.384600000000006</v>
      </c>
      <c r="N53" s="63">
        <v>0</v>
      </c>
      <c r="O53" s="61">
        <v>0</v>
      </c>
      <c r="P53" s="64">
        <v>7</v>
      </c>
      <c r="Q53" s="65">
        <v>1.9230799999999999</v>
      </c>
      <c r="R53" s="70">
        <v>71</v>
      </c>
      <c r="S53" s="65">
        <v>19.505500000000001</v>
      </c>
      <c r="T53" s="60">
        <v>21</v>
      </c>
      <c r="U53" s="67">
        <v>5.7691999999999997</v>
      </c>
      <c r="V53" s="60">
        <v>3</v>
      </c>
      <c r="W53" s="67">
        <v>0.82420000000000004</v>
      </c>
      <c r="X53" s="73">
        <v>306</v>
      </c>
      <c r="Y53" s="74">
        <v>100</v>
      </c>
    </row>
    <row r="54" spans="1:25" s="21" customFormat="1" ht="15" customHeight="1" x14ac:dyDescent="0.2">
      <c r="A54" s="20" t="s">
        <v>17</v>
      </c>
      <c r="B54" s="22" t="s">
        <v>66</v>
      </c>
      <c r="C54" s="23">
        <f t="shared" si="0"/>
        <v>525</v>
      </c>
      <c r="D54" s="33">
        <v>1</v>
      </c>
      <c r="E54" s="25">
        <v>0.1905</v>
      </c>
      <c r="F54" s="26">
        <v>5</v>
      </c>
      <c r="G54" s="36">
        <v>0.95240000000000002</v>
      </c>
      <c r="H54" s="32">
        <v>78</v>
      </c>
      <c r="I54" s="36">
        <v>14.857100000000001</v>
      </c>
      <c r="J54" s="26">
        <v>250</v>
      </c>
      <c r="K54" s="25">
        <v>47.619</v>
      </c>
      <c r="L54" s="26">
        <v>160</v>
      </c>
      <c r="M54" s="25">
        <v>30.476199999999999</v>
      </c>
      <c r="N54" s="26">
        <v>0</v>
      </c>
      <c r="O54" s="25">
        <v>0</v>
      </c>
      <c r="P54" s="34">
        <v>31</v>
      </c>
      <c r="Q54" s="28">
        <v>5.9047599999999996</v>
      </c>
      <c r="R54" s="24">
        <v>120</v>
      </c>
      <c r="S54" s="28">
        <v>22.857099999999999</v>
      </c>
      <c r="T54" s="33">
        <v>15</v>
      </c>
      <c r="U54" s="29">
        <v>2.8571</v>
      </c>
      <c r="V54" s="33">
        <v>50</v>
      </c>
      <c r="W54" s="29">
        <v>9.5237999999999996</v>
      </c>
      <c r="X54" s="30">
        <v>1971</v>
      </c>
      <c r="Y54" s="31">
        <v>100</v>
      </c>
    </row>
    <row r="55" spans="1:25" s="21" customFormat="1" ht="15" customHeight="1" x14ac:dyDescent="0.2">
      <c r="A55" s="20" t="s">
        <v>17</v>
      </c>
      <c r="B55" s="68" t="s">
        <v>67</v>
      </c>
      <c r="C55" s="59">
        <f t="shared" si="0"/>
        <v>878</v>
      </c>
      <c r="D55" s="60">
        <v>19</v>
      </c>
      <c r="E55" s="61">
        <v>2.1640000000000001</v>
      </c>
      <c r="F55" s="62">
        <v>23</v>
      </c>
      <c r="G55" s="61">
        <v>2.6196000000000002</v>
      </c>
      <c r="H55" s="63">
        <v>211</v>
      </c>
      <c r="I55" s="61">
        <v>24.0319</v>
      </c>
      <c r="J55" s="63">
        <v>98</v>
      </c>
      <c r="K55" s="61">
        <v>11.1617</v>
      </c>
      <c r="L55" s="62">
        <v>425</v>
      </c>
      <c r="M55" s="61">
        <v>48.405500000000004</v>
      </c>
      <c r="N55" s="62">
        <v>16</v>
      </c>
      <c r="O55" s="61">
        <v>1.8223</v>
      </c>
      <c r="P55" s="69">
        <v>86</v>
      </c>
      <c r="Q55" s="65">
        <v>9.7949900000000003</v>
      </c>
      <c r="R55" s="60">
        <v>226</v>
      </c>
      <c r="S55" s="65">
        <v>25.740300000000001</v>
      </c>
      <c r="T55" s="70">
        <v>52</v>
      </c>
      <c r="U55" s="67">
        <v>5.9226000000000001</v>
      </c>
      <c r="V55" s="70">
        <v>97</v>
      </c>
      <c r="W55" s="67">
        <v>11.047800000000001</v>
      </c>
      <c r="X55" s="73">
        <v>2305</v>
      </c>
      <c r="Y55" s="74">
        <v>100</v>
      </c>
    </row>
    <row r="56" spans="1:25" s="21" customFormat="1" ht="15" customHeight="1" x14ac:dyDescent="0.2">
      <c r="A56" s="20" t="s">
        <v>17</v>
      </c>
      <c r="B56" s="22" t="s">
        <v>68</v>
      </c>
      <c r="C56" s="23">
        <f t="shared" si="0"/>
        <v>363</v>
      </c>
      <c r="D56" s="24">
        <v>0</v>
      </c>
      <c r="E56" s="25">
        <v>0</v>
      </c>
      <c r="F56" s="26">
        <v>1</v>
      </c>
      <c r="G56" s="25">
        <v>0.27550000000000002</v>
      </c>
      <c r="H56" s="26">
        <v>4</v>
      </c>
      <c r="I56" s="25">
        <v>1.1019000000000001</v>
      </c>
      <c r="J56" s="32">
        <v>53</v>
      </c>
      <c r="K56" s="25">
        <v>14.6006</v>
      </c>
      <c r="L56" s="26">
        <v>291</v>
      </c>
      <c r="M56" s="25">
        <v>80.165300000000002</v>
      </c>
      <c r="N56" s="32">
        <v>0</v>
      </c>
      <c r="O56" s="25">
        <v>0</v>
      </c>
      <c r="P56" s="27">
        <v>14</v>
      </c>
      <c r="Q56" s="28">
        <v>3.8567499999999999</v>
      </c>
      <c r="R56" s="33">
        <v>43</v>
      </c>
      <c r="S56" s="28">
        <v>11.845700000000001</v>
      </c>
      <c r="T56" s="33">
        <v>5</v>
      </c>
      <c r="U56" s="29">
        <v>1.3774</v>
      </c>
      <c r="V56" s="33">
        <v>3</v>
      </c>
      <c r="W56" s="29">
        <v>0.82640000000000002</v>
      </c>
      <c r="X56" s="30">
        <v>720</v>
      </c>
      <c r="Y56" s="31">
        <v>100</v>
      </c>
    </row>
    <row r="57" spans="1:25" s="21" customFormat="1" ht="15" customHeight="1" x14ac:dyDescent="0.2">
      <c r="A57" s="20" t="s">
        <v>17</v>
      </c>
      <c r="B57" s="68" t="s">
        <v>69</v>
      </c>
      <c r="C57" s="59">
        <f t="shared" si="0"/>
        <v>1055</v>
      </c>
      <c r="D57" s="60">
        <v>21</v>
      </c>
      <c r="E57" s="61">
        <v>1.9904999999999999</v>
      </c>
      <c r="F57" s="63">
        <v>9</v>
      </c>
      <c r="G57" s="61">
        <v>0.85309999999999997</v>
      </c>
      <c r="H57" s="62">
        <v>118</v>
      </c>
      <c r="I57" s="61">
        <v>11.184799999999999</v>
      </c>
      <c r="J57" s="62">
        <v>186</v>
      </c>
      <c r="K57" s="61">
        <v>17.630299999999998</v>
      </c>
      <c r="L57" s="62">
        <v>661</v>
      </c>
      <c r="M57" s="61">
        <v>62.654000000000003</v>
      </c>
      <c r="N57" s="62">
        <v>0</v>
      </c>
      <c r="O57" s="61">
        <v>0</v>
      </c>
      <c r="P57" s="69">
        <v>60</v>
      </c>
      <c r="Q57" s="65">
        <v>5.6871999999999998</v>
      </c>
      <c r="R57" s="70">
        <v>290</v>
      </c>
      <c r="S57" s="65">
        <v>27.488199999999999</v>
      </c>
      <c r="T57" s="70">
        <v>7</v>
      </c>
      <c r="U57" s="67">
        <v>0.66349999999999998</v>
      </c>
      <c r="V57" s="70">
        <v>58</v>
      </c>
      <c r="W57" s="67">
        <v>5.4976000000000003</v>
      </c>
      <c r="X57" s="73">
        <v>2232</v>
      </c>
      <c r="Y57" s="74">
        <v>100</v>
      </c>
    </row>
    <row r="58" spans="1:25" s="21" customFormat="1" ht="15" customHeight="1" thickBot="1" x14ac:dyDescent="0.25">
      <c r="A58" s="20" t="s">
        <v>17</v>
      </c>
      <c r="B58" s="37" t="s">
        <v>70</v>
      </c>
      <c r="C58" s="72">
        <f t="shared" si="0"/>
        <v>116</v>
      </c>
      <c r="D58" s="56">
        <v>1</v>
      </c>
      <c r="E58" s="39">
        <v>0.86209999999999998</v>
      </c>
      <c r="F58" s="40">
        <v>1</v>
      </c>
      <c r="G58" s="39">
        <v>0.86209999999999998</v>
      </c>
      <c r="H58" s="41">
        <v>8</v>
      </c>
      <c r="I58" s="39">
        <v>6.8966000000000003</v>
      </c>
      <c r="J58" s="40">
        <v>2</v>
      </c>
      <c r="K58" s="39">
        <v>1.7241</v>
      </c>
      <c r="L58" s="40">
        <v>100</v>
      </c>
      <c r="M58" s="39">
        <v>86.206900000000005</v>
      </c>
      <c r="N58" s="40">
        <v>1</v>
      </c>
      <c r="O58" s="39">
        <v>0.86209999999999998</v>
      </c>
      <c r="P58" s="42">
        <v>3</v>
      </c>
      <c r="Q58" s="43">
        <v>2.5862099999999999</v>
      </c>
      <c r="R58" s="38">
        <v>16</v>
      </c>
      <c r="S58" s="43">
        <v>13.793100000000001</v>
      </c>
      <c r="T58" s="38">
        <v>0</v>
      </c>
      <c r="U58" s="44">
        <v>0</v>
      </c>
      <c r="V58" s="38">
        <v>1</v>
      </c>
      <c r="W58" s="44">
        <v>0.86209999999999998</v>
      </c>
      <c r="X58" s="45">
        <v>365</v>
      </c>
      <c r="Y58" s="46">
        <v>100</v>
      </c>
    </row>
    <row r="59" spans="1:25" s="49" customFormat="1" ht="15" customHeight="1" x14ac:dyDescent="0.2">
      <c r="A59" s="51"/>
      <c r="B59" s="52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53"/>
      <c r="W59" s="54"/>
      <c r="X59" s="48"/>
      <c r="Y59" s="48"/>
    </row>
    <row r="60" spans="1:25" s="21" customFormat="1" ht="15" customHeight="1" x14ac:dyDescent="0.2">
      <c r="A60" s="20"/>
      <c r="B60" s="76" t="s">
        <v>75</v>
      </c>
      <c r="C60" s="75"/>
      <c r="D60" s="75"/>
      <c r="E60" s="75"/>
      <c r="F60" s="75"/>
      <c r="G60" s="7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75"/>
      <c r="W60" s="75"/>
      <c r="X60" s="55"/>
      <c r="Y60" s="55"/>
    </row>
    <row r="61" spans="1:25" s="21" customFormat="1" ht="15" customHeight="1" x14ac:dyDescent="0.2">
      <c r="A61" s="20"/>
      <c r="B61" s="76" t="str">
        <f>CONCATENATE("NOTE: Table reads (for US Totals):  Of all ", C66," male public school students with and without disabilities who received ", LOWER(A7), ", ",D66," (",TEXT(U7,"0.0"),"%) were served solely under Section 504 and ", F66," (",TEXT(S7,"0.0"),"%) were served under IDEA.")</f>
        <v>NOTE: Table reads (for US Totals):  Of all 39,820 male public school students with and without disabilities who received disciplined for engaging in harassment or bullying on the basis of sex, 1,044 (2.6%) were served solely under Section 504 and 9,006 (22.6%) were served under IDEA.</v>
      </c>
      <c r="C61" s="75"/>
      <c r="D61" s="75"/>
      <c r="E61" s="75"/>
      <c r="F61" s="75"/>
      <c r="G61" s="7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75"/>
      <c r="W61" s="77"/>
      <c r="X61" s="55"/>
      <c r="Y61" s="55"/>
    </row>
    <row r="62" spans="1:25" s="21" customFormat="1" ht="15" customHeight="1" x14ac:dyDescent="0.2">
      <c r="A62" s="20"/>
      <c r="B62" s="76" t="str">
        <f>CONCATENATE("            Table reads (for US Race/Ethnicity):  Of all ",TEXT(A3,"#,##0")," male public school students with and without disabilities served under IDEA who received ",LOWER(A7), ", ",TEXT(D7,"#,##0")," (",TEXT(E7,"0.0"),"%) were American Indian or Alaska Native.")</f>
        <v xml:space="preserve">            Table reads (for US Race/Ethnicity):  Of all 39,820 male public school students with and without disabilities served under IDEA who received disciplined for engaging in harassment or bullying on the basis of sex, 628 (1.6%) were American Indian or Alaska Native.</v>
      </c>
      <c r="C62" s="75"/>
      <c r="D62" s="75"/>
      <c r="E62" s="75"/>
      <c r="F62" s="75"/>
      <c r="G62" s="7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75"/>
      <c r="W62" s="75"/>
      <c r="X62" s="55"/>
      <c r="Y62" s="55"/>
    </row>
    <row r="63" spans="1:25" s="21" customFormat="1" ht="15" customHeight="1" x14ac:dyDescent="0.2">
      <c r="A63" s="20"/>
      <c r="B63" s="89" t="s">
        <v>71</v>
      </c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55"/>
      <c r="Y63" s="55"/>
    </row>
    <row r="64" spans="1:25" s="49" customFormat="1" ht="14.1" customHeight="1" x14ac:dyDescent="0.2">
      <c r="B64" s="89" t="s">
        <v>72</v>
      </c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48"/>
      <c r="Y64" s="47"/>
    </row>
    <row r="65" spans="1:25" s="49" customFormat="1" ht="15" customHeight="1" x14ac:dyDescent="0.2">
      <c r="A65" s="5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5"/>
      <c r="W65" s="6"/>
      <c r="X65" s="48"/>
      <c r="Y65" s="48"/>
    </row>
    <row r="66" spans="1:25" ht="15" customHeight="1" x14ac:dyDescent="0.2">
      <c r="C66" s="79" t="str">
        <f>IF(ISTEXT(C7),LEFT(C7,3),TEXT(C7,"#,##0"))</f>
        <v>39,820</v>
      </c>
      <c r="D66" s="79" t="str">
        <f>IF(ISTEXT(T7),LEFT(T7,3),TEXT(T7,"#,##0"))</f>
        <v>1,044</v>
      </c>
      <c r="F66" s="79" t="str">
        <f>IF(ISTEXT(R7),LEFT(R7,3),TEXT(R7,"#,##0"))</f>
        <v>9,006</v>
      </c>
    </row>
  </sheetData>
  <sortState ref="A8:Y58">
    <sortCondition ref="B8:B58"/>
  </sortState>
  <mergeCells count="17">
    <mergeCell ref="B63:W63"/>
    <mergeCell ref="B64:W64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6"/>
  <sheetViews>
    <sheetView showGridLines="0" zoomScale="80" zoomScaleNormal="80" workbookViewId="0"/>
  </sheetViews>
  <sheetFormatPr defaultColWidth="12.1640625" defaultRowHeight="15" customHeight="1" x14ac:dyDescent="0.2"/>
  <cols>
    <col min="1" max="1" width="3.5" style="9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8"/>
      <c r="B2" s="57" t="str">
        <f>CONCATENATE("Number and percentage of public school female students ", LOWER(A7), ", by race/ethnicity, disability status, and English proficiency, by state: School Year 2015-16")</f>
        <v>Number and percentage of public school female students disciplined for engaging in harassment or bullying on the basis of sex, by race/ethnicity, disability status, and English proficiency, by state: School Year 2015-16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5" s="1" customFormat="1" ht="15" customHeight="1" thickBot="1" x14ac:dyDescent="0.3">
      <c r="A3" s="78">
        <f>C7</f>
        <v>10371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1" customFormat="1" ht="24.95" customHeight="1" x14ac:dyDescent="0.2">
      <c r="A4" s="10"/>
      <c r="B4" s="90" t="s">
        <v>0</v>
      </c>
      <c r="C4" s="92" t="s">
        <v>11</v>
      </c>
      <c r="D4" s="94" t="s">
        <v>73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  <c r="R4" s="97" t="s">
        <v>12</v>
      </c>
      <c r="S4" s="98"/>
      <c r="T4" s="97" t="s">
        <v>13</v>
      </c>
      <c r="U4" s="98"/>
      <c r="V4" s="97" t="s">
        <v>14</v>
      </c>
      <c r="W4" s="98"/>
      <c r="X4" s="80" t="s">
        <v>18</v>
      </c>
      <c r="Y4" s="82" t="s">
        <v>15</v>
      </c>
    </row>
    <row r="5" spans="1:25" s="11" customFormat="1" ht="24.95" customHeight="1" x14ac:dyDescent="0.2">
      <c r="A5" s="10"/>
      <c r="B5" s="91"/>
      <c r="C5" s="93"/>
      <c r="D5" s="84" t="s">
        <v>1</v>
      </c>
      <c r="E5" s="85"/>
      <c r="F5" s="86" t="s">
        <v>2</v>
      </c>
      <c r="G5" s="85"/>
      <c r="H5" s="87" t="s">
        <v>3</v>
      </c>
      <c r="I5" s="85"/>
      <c r="J5" s="87" t="s">
        <v>4</v>
      </c>
      <c r="K5" s="85"/>
      <c r="L5" s="87" t="s">
        <v>5</v>
      </c>
      <c r="M5" s="85"/>
      <c r="N5" s="87" t="s">
        <v>6</v>
      </c>
      <c r="O5" s="85"/>
      <c r="P5" s="87" t="s">
        <v>7</v>
      </c>
      <c r="Q5" s="88"/>
      <c r="R5" s="99"/>
      <c r="S5" s="100"/>
      <c r="T5" s="99"/>
      <c r="U5" s="100"/>
      <c r="V5" s="99"/>
      <c r="W5" s="100"/>
      <c r="X5" s="81"/>
      <c r="Y5" s="83"/>
    </row>
    <row r="6" spans="1:25" s="11" customFormat="1" ht="15" customHeight="1" thickBot="1" x14ac:dyDescent="0.25">
      <c r="A6" s="10"/>
      <c r="B6" s="12"/>
      <c r="C6" s="50"/>
      <c r="D6" s="13" t="s">
        <v>8</v>
      </c>
      <c r="E6" s="14" t="s">
        <v>16</v>
      </c>
      <c r="F6" s="15" t="s">
        <v>8</v>
      </c>
      <c r="G6" s="14" t="s">
        <v>16</v>
      </c>
      <c r="H6" s="15" t="s">
        <v>8</v>
      </c>
      <c r="I6" s="14" t="s">
        <v>16</v>
      </c>
      <c r="J6" s="15" t="s">
        <v>8</v>
      </c>
      <c r="K6" s="14" t="s">
        <v>16</v>
      </c>
      <c r="L6" s="15" t="s">
        <v>8</v>
      </c>
      <c r="M6" s="14" t="s">
        <v>16</v>
      </c>
      <c r="N6" s="15" t="s">
        <v>8</v>
      </c>
      <c r="O6" s="14" t="s">
        <v>16</v>
      </c>
      <c r="P6" s="15" t="s">
        <v>8</v>
      </c>
      <c r="Q6" s="16" t="s">
        <v>16</v>
      </c>
      <c r="R6" s="13" t="s">
        <v>8</v>
      </c>
      <c r="S6" s="17" t="s">
        <v>74</v>
      </c>
      <c r="T6" s="13" t="s">
        <v>8</v>
      </c>
      <c r="U6" s="17" t="s">
        <v>74</v>
      </c>
      <c r="V6" s="15" t="s">
        <v>8</v>
      </c>
      <c r="W6" s="17" t="s">
        <v>9</v>
      </c>
      <c r="X6" s="18"/>
      <c r="Y6" s="19"/>
    </row>
    <row r="7" spans="1:25" s="21" customFormat="1" ht="15" customHeight="1" x14ac:dyDescent="0.2">
      <c r="A7" s="20" t="str">
        <f>Total!A7</f>
        <v>disciplined for engaging in harassment or bullying on the basis of sex</v>
      </c>
      <c r="B7" s="58" t="s">
        <v>10</v>
      </c>
      <c r="C7" s="59">
        <f>D7+F7+H7+J7+L7+N7+P7</f>
        <v>10371</v>
      </c>
      <c r="D7" s="60">
        <v>189</v>
      </c>
      <c r="E7" s="61">
        <v>1.8224</v>
      </c>
      <c r="F7" s="62">
        <v>159</v>
      </c>
      <c r="G7" s="61">
        <v>1.5330999999999999</v>
      </c>
      <c r="H7" s="62">
        <v>2645</v>
      </c>
      <c r="I7" s="61">
        <v>25.503799999999998</v>
      </c>
      <c r="J7" s="62">
        <v>2323</v>
      </c>
      <c r="K7" s="61">
        <v>22.399000000000001</v>
      </c>
      <c r="L7" s="62">
        <v>4472</v>
      </c>
      <c r="M7" s="61">
        <v>43.120199999999997</v>
      </c>
      <c r="N7" s="63">
        <v>73</v>
      </c>
      <c r="O7" s="61">
        <v>0.70389999999999997</v>
      </c>
      <c r="P7" s="64">
        <v>510</v>
      </c>
      <c r="Q7" s="65">
        <v>4.9176000000000002</v>
      </c>
      <c r="R7" s="66">
        <v>1293</v>
      </c>
      <c r="S7" s="65">
        <v>12.467499999999999</v>
      </c>
      <c r="T7" s="66">
        <v>235</v>
      </c>
      <c r="U7" s="67">
        <v>2.2658999999999998</v>
      </c>
      <c r="V7" s="66">
        <v>706</v>
      </c>
      <c r="W7" s="67">
        <v>6.8074000000000003</v>
      </c>
      <c r="X7" s="73">
        <v>96360</v>
      </c>
      <c r="Y7" s="74">
        <v>99.793000000000006</v>
      </c>
    </row>
    <row r="8" spans="1:25" s="21" customFormat="1" ht="15" customHeight="1" x14ac:dyDescent="0.2">
      <c r="A8" s="20" t="s">
        <v>17</v>
      </c>
      <c r="B8" s="22" t="s">
        <v>21</v>
      </c>
      <c r="C8" s="23">
        <f t="shared" ref="C8:C58" si="0">D8+F8+H8+J8+L8+N8+P8</f>
        <v>113</v>
      </c>
      <c r="D8" s="24">
        <v>0</v>
      </c>
      <c r="E8" s="25">
        <v>0</v>
      </c>
      <c r="F8" s="26">
        <v>0</v>
      </c>
      <c r="G8" s="25">
        <v>0</v>
      </c>
      <c r="H8" s="32">
        <v>0</v>
      </c>
      <c r="I8" s="25">
        <v>0</v>
      </c>
      <c r="J8" s="26">
        <v>78</v>
      </c>
      <c r="K8" s="25">
        <v>69.026499999999999</v>
      </c>
      <c r="L8" s="26">
        <v>35</v>
      </c>
      <c r="M8" s="25">
        <v>30.973500000000001</v>
      </c>
      <c r="N8" s="26">
        <v>0</v>
      </c>
      <c r="O8" s="25">
        <v>0</v>
      </c>
      <c r="P8" s="34">
        <v>0</v>
      </c>
      <c r="Q8" s="28">
        <v>0</v>
      </c>
      <c r="R8" s="24">
        <v>6</v>
      </c>
      <c r="S8" s="28">
        <v>5.3097000000000003</v>
      </c>
      <c r="T8" s="33">
        <v>0</v>
      </c>
      <c r="U8" s="29">
        <v>0</v>
      </c>
      <c r="V8" s="33">
        <v>0</v>
      </c>
      <c r="W8" s="29">
        <v>0</v>
      </c>
      <c r="X8" s="30">
        <v>1400</v>
      </c>
      <c r="Y8" s="31">
        <v>100</v>
      </c>
    </row>
    <row r="9" spans="1:25" s="21" customFormat="1" ht="15" customHeight="1" x14ac:dyDescent="0.2">
      <c r="A9" s="20" t="s">
        <v>17</v>
      </c>
      <c r="B9" s="68" t="s">
        <v>20</v>
      </c>
      <c r="C9" s="59">
        <f t="shared" si="0"/>
        <v>4</v>
      </c>
      <c r="D9" s="60">
        <v>3</v>
      </c>
      <c r="E9" s="61">
        <v>75</v>
      </c>
      <c r="F9" s="62">
        <v>0</v>
      </c>
      <c r="G9" s="61">
        <v>0</v>
      </c>
      <c r="H9" s="62">
        <v>0</v>
      </c>
      <c r="I9" s="61">
        <v>0</v>
      </c>
      <c r="J9" s="63">
        <v>0</v>
      </c>
      <c r="K9" s="61">
        <v>0</v>
      </c>
      <c r="L9" s="63">
        <v>1</v>
      </c>
      <c r="M9" s="61">
        <v>25</v>
      </c>
      <c r="N9" s="62">
        <v>0</v>
      </c>
      <c r="O9" s="61">
        <v>0</v>
      </c>
      <c r="P9" s="69">
        <v>0</v>
      </c>
      <c r="Q9" s="65">
        <v>0</v>
      </c>
      <c r="R9" s="70">
        <v>0</v>
      </c>
      <c r="S9" s="65">
        <v>0</v>
      </c>
      <c r="T9" s="70">
        <v>0</v>
      </c>
      <c r="U9" s="67">
        <v>0</v>
      </c>
      <c r="V9" s="70">
        <v>0</v>
      </c>
      <c r="W9" s="67">
        <v>0</v>
      </c>
      <c r="X9" s="73">
        <v>503</v>
      </c>
      <c r="Y9" s="74">
        <v>100</v>
      </c>
    </row>
    <row r="10" spans="1:25" s="21" customFormat="1" ht="15" customHeight="1" x14ac:dyDescent="0.2">
      <c r="A10" s="20" t="s">
        <v>17</v>
      </c>
      <c r="B10" s="22" t="s">
        <v>23</v>
      </c>
      <c r="C10" s="23">
        <f t="shared" si="0"/>
        <v>177</v>
      </c>
      <c r="D10" s="33">
        <v>4</v>
      </c>
      <c r="E10" s="25">
        <v>2.2599</v>
      </c>
      <c r="F10" s="26">
        <v>1</v>
      </c>
      <c r="G10" s="25">
        <v>0.56499999999999995</v>
      </c>
      <c r="H10" s="32">
        <v>80</v>
      </c>
      <c r="I10" s="25">
        <v>45.197699999999998</v>
      </c>
      <c r="J10" s="26">
        <v>35</v>
      </c>
      <c r="K10" s="25">
        <v>19.774000000000001</v>
      </c>
      <c r="L10" s="32">
        <v>47</v>
      </c>
      <c r="M10" s="25">
        <v>26.553699999999999</v>
      </c>
      <c r="N10" s="32">
        <v>4</v>
      </c>
      <c r="O10" s="25">
        <v>2.2599</v>
      </c>
      <c r="P10" s="27">
        <v>6</v>
      </c>
      <c r="Q10" s="28">
        <v>3.3898000000000001</v>
      </c>
      <c r="R10" s="33">
        <v>20</v>
      </c>
      <c r="S10" s="28">
        <v>11.2994</v>
      </c>
      <c r="T10" s="33">
        <v>2</v>
      </c>
      <c r="U10" s="29">
        <v>1.1298999999999999</v>
      </c>
      <c r="V10" s="33">
        <v>7</v>
      </c>
      <c r="W10" s="29">
        <v>3.9548000000000001</v>
      </c>
      <c r="X10" s="30">
        <v>1977</v>
      </c>
      <c r="Y10" s="31">
        <v>99.697000000000003</v>
      </c>
    </row>
    <row r="11" spans="1:25" s="21" customFormat="1" ht="15" customHeight="1" x14ac:dyDescent="0.2">
      <c r="A11" s="20" t="s">
        <v>17</v>
      </c>
      <c r="B11" s="68" t="s">
        <v>22</v>
      </c>
      <c r="C11" s="59">
        <f t="shared" si="0"/>
        <v>107</v>
      </c>
      <c r="D11" s="60">
        <v>1</v>
      </c>
      <c r="E11" s="61">
        <v>0.93459999999999999</v>
      </c>
      <c r="F11" s="63">
        <v>0</v>
      </c>
      <c r="G11" s="61">
        <v>0</v>
      </c>
      <c r="H11" s="62">
        <v>6</v>
      </c>
      <c r="I11" s="61">
        <v>5.6074999999999999</v>
      </c>
      <c r="J11" s="62">
        <v>41</v>
      </c>
      <c r="K11" s="61">
        <v>38.317799999999998</v>
      </c>
      <c r="L11" s="62">
        <v>56</v>
      </c>
      <c r="M11" s="61">
        <v>52.336399999999998</v>
      </c>
      <c r="N11" s="62">
        <v>0</v>
      </c>
      <c r="O11" s="61">
        <v>0</v>
      </c>
      <c r="P11" s="69">
        <v>3</v>
      </c>
      <c r="Q11" s="65">
        <v>2.8037000000000001</v>
      </c>
      <c r="R11" s="70">
        <v>12</v>
      </c>
      <c r="S11" s="65">
        <v>11.215</v>
      </c>
      <c r="T11" s="60">
        <v>8</v>
      </c>
      <c r="U11" s="67">
        <v>7.4766000000000004</v>
      </c>
      <c r="V11" s="60">
        <v>1</v>
      </c>
      <c r="W11" s="67">
        <v>0.93459999999999999</v>
      </c>
      <c r="X11" s="73">
        <v>1092</v>
      </c>
      <c r="Y11" s="74">
        <v>99.908000000000001</v>
      </c>
    </row>
    <row r="12" spans="1:25" s="21" customFormat="1" ht="15" customHeight="1" x14ac:dyDescent="0.2">
      <c r="A12" s="20" t="s">
        <v>17</v>
      </c>
      <c r="B12" s="22" t="s">
        <v>24</v>
      </c>
      <c r="C12" s="23">
        <f t="shared" si="0"/>
        <v>3381</v>
      </c>
      <c r="D12" s="24">
        <v>28</v>
      </c>
      <c r="E12" s="25">
        <v>0.82820000000000005</v>
      </c>
      <c r="F12" s="32">
        <v>106</v>
      </c>
      <c r="G12" s="25">
        <v>3.1352000000000002</v>
      </c>
      <c r="H12" s="26">
        <v>1506</v>
      </c>
      <c r="I12" s="25">
        <v>44.542999999999999</v>
      </c>
      <c r="J12" s="26">
        <v>455</v>
      </c>
      <c r="K12" s="25">
        <v>13.457599999999999</v>
      </c>
      <c r="L12" s="26">
        <v>1035</v>
      </c>
      <c r="M12" s="25">
        <v>30.612200000000001</v>
      </c>
      <c r="N12" s="32">
        <v>31</v>
      </c>
      <c r="O12" s="25">
        <v>0.91690000000000005</v>
      </c>
      <c r="P12" s="34">
        <v>220</v>
      </c>
      <c r="Q12" s="28">
        <v>6.5069999999999997</v>
      </c>
      <c r="R12" s="33">
        <v>338</v>
      </c>
      <c r="S12" s="28">
        <v>9.9969999999999999</v>
      </c>
      <c r="T12" s="24">
        <v>112</v>
      </c>
      <c r="U12" s="29">
        <v>3.3126000000000002</v>
      </c>
      <c r="V12" s="24">
        <v>440</v>
      </c>
      <c r="W12" s="29">
        <v>13.0139</v>
      </c>
      <c r="X12" s="30">
        <v>10138</v>
      </c>
      <c r="Y12" s="31">
        <v>99.644999999999996</v>
      </c>
    </row>
    <row r="13" spans="1:25" s="21" customFormat="1" ht="15" customHeight="1" x14ac:dyDescent="0.2">
      <c r="A13" s="20" t="s">
        <v>17</v>
      </c>
      <c r="B13" s="68" t="s">
        <v>25</v>
      </c>
      <c r="C13" s="59">
        <f t="shared" si="0"/>
        <v>134</v>
      </c>
      <c r="D13" s="60">
        <v>5</v>
      </c>
      <c r="E13" s="61">
        <v>3.7313000000000001</v>
      </c>
      <c r="F13" s="63">
        <v>0</v>
      </c>
      <c r="G13" s="61">
        <v>0</v>
      </c>
      <c r="H13" s="62">
        <v>41</v>
      </c>
      <c r="I13" s="61">
        <v>30.597000000000001</v>
      </c>
      <c r="J13" s="63">
        <v>19</v>
      </c>
      <c r="K13" s="61">
        <v>14.1791</v>
      </c>
      <c r="L13" s="62">
        <v>63</v>
      </c>
      <c r="M13" s="61">
        <v>47.014899999999997</v>
      </c>
      <c r="N13" s="62">
        <v>2</v>
      </c>
      <c r="O13" s="61">
        <v>1.4924999999999999</v>
      </c>
      <c r="P13" s="64">
        <v>4</v>
      </c>
      <c r="Q13" s="65">
        <v>2.9851000000000001</v>
      </c>
      <c r="R13" s="60">
        <v>15</v>
      </c>
      <c r="S13" s="65">
        <v>11.194000000000001</v>
      </c>
      <c r="T13" s="70">
        <v>3</v>
      </c>
      <c r="U13" s="67">
        <v>2.2387999999999999</v>
      </c>
      <c r="V13" s="70">
        <v>15</v>
      </c>
      <c r="W13" s="67">
        <v>11.194000000000001</v>
      </c>
      <c r="X13" s="73">
        <v>1868</v>
      </c>
      <c r="Y13" s="74">
        <v>98.287000000000006</v>
      </c>
    </row>
    <row r="14" spans="1:25" s="21" customFormat="1" ht="15" customHeight="1" x14ac:dyDescent="0.2">
      <c r="A14" s="20" t="s">
        <v>17</v>
      </c>
      <c r="B14" s="22" t="s">
        <v>26</v>
      </c>
      <c r="C14" s="35">
        <f t="shared" si="0"/>
        <v>51</v>
      </c>
      <c r="D14" s="24">
        <v>0</v>
      </c>
      <c r="E14" s="25">
        <v>0</v>
      </c>
      <c r="F14" s="26">
        <v>1</v>
      </c>
      <c r="G14" s="25">
        <v>1.9608000000000001</v>
      </c>
      <c r="H14" s="32">
        <v>9</v>
      </c>
      <c r="I14" s="25">
        <v>17.647099999999998</v>
      </c>
      <c r="J14" s="32">
        <v>19</v>
      </c>
      <c r="K14" s="25">
        <v>37.254899999999999</v>
      </c>
      <c r="L14" s="32">
        <v>19</v>
      </c>
      <c r="M14" s="25">
        <v>37.254899999999999</v>
      </c>
      <c r="N14" s="26">
        <v>0</v>
      </c>
      <c r="O14" s="25">
        <v>0</v>
      </c>
      <c r="P14" s="27">
        <v>3</v>
      </c>
      <c r="Q14" s="28">
        <v>5.8823999999999996</v>
      </c>
      <c r="R14" s="33">
        <v>12</v>
      </c>
      <c r="S14" s="28">
        <v>23.529399999999999</v>
      </c>
      <c r="T14" s="24">
        <v>2</v>
      </c>
      <c r="U14" s="29">
        <v>3.9216000000000002</v>
      </c>
      <c r="V14" s="24">
        <v>3</v>
      </c>
      <c r="W14" s="29">
        <v>5.8823999999999996</v>
      </c>
      <c r="X14" s="30">
        <v>1238</v>
      </c>
      <c r="Y14" s="31">
        <v>100</v>
      </c>
    </row>
    <row r="15" spans="1:25" s="21" customFormat="1" ht="15" customHeight="1" x14ac:dyDescent="0.2">
      <c r="A15" s="20" t="s">
        <v>17</v>
      </c>
      <c r="B15" s="68" t="s">
        <v>28</v>
      </c>
      <c r="C15" s="71">
        <f t="shared" si="0"/>
        <v>7</v>
      </c>
      <c r="D15" s="60">
        <v>0</v>
      </c>
      <c r="E15" s="61">
        <v>0</v>
      </c>
      <c r="F15" s="62">
        <v>0</v>
      </c>
      <c r="G15" s="61">
        <v>0</v>
      </c>
      <c r="H15" s="62">
        <v>0</v>
      </c>
      <c r="I15" s="61">
        <v>0</v>
      </c>
      <c r="J15" s="63">
        <v>3</v>
      </c>
      <c r="K15" s="61">
        <v>42.857100000000003</v>
      </c>
      <c r="L15" s="62">
        <v>3</v>
      </c>
      <c r="M15" s="61">
        <v>42.857100000000003</v>
      </c>
      <c r="N15" s="63">
        <v>0</v>
      </c>
      <c r="O15" s="61">
        <v>0</v>
      </c>
      <c r="P15" s="64">
        <v>1</v>
      </c>
      <c r="Q15" s="65">
        <v>14.2857</v>
      </c>
      <c r="R15" s="70">
        <v>1</v>
      </c>
      <c r="S15" s="65">
        <v>14.2857</v>
      </c>
      <c r="T15" s="60">
        <v>2</v>
      </c>
      <c r="U15" s="67">
        <v>28.571400000000001</v>
      </c>
      <c r="V15" s="60">
        <v>0</v>
      </c>
      <c r="W15" s="67">
        <v>0</v>
      </c>
      <c r="X15" s="73">
        <v>235</v>
      </c>
      <c r="Y15" s="74">
        <v>100</v>
      </c>
    </row>
    <row r="16" spans="1:25" s="21" customFormat="1" ht="15" customHeight="1" x14ac:dyDescent="0.2">
      <c r="A16" s="20" t="s">
        <v>17</v>
      </c>
      <c r="B16" s="22" t="s">
        <v>27</v>
      </c>
      <c r="C16" s="35">
        <f t="shared" si="0"/>
        <v>24</v>
      </c>
      <c r="D16" s="33">
        <v>0</v>
      </c>
      <c r="E16" s="25">
        <v>0</v>
      </c>
      <c r="F16" s="32">
        <v>0</v>
      </c>
      <c r="G16" s="25">
        <v>0</v>
      </c>
      <c r="H16" s="26">
        <v>4</v>
      </c>
      <c r="I16" s="25">
        <v>16.666699999999999</v>
      </c>
      <c r="J16" s="32">
        <v>20</v>
      </c>
      <c r="K16" s="25">
        <v>83.333299999999994</v>
      </c>
      <c r="L16" s="26">
        <v>0</v>
      </c>
      <c r="M16" s="25">
        <v>0</v>
      </c>
      <c r="N16" s="32">
        <v>0</v>
      </c>
      <c r="O16" s="25">
        <v>0</v>
      </c>
      <c r="P16" s="27">
        <v>0</v>
      </c>
      <c r="Q16" s="28">
        <v>0</v>
      </c>
      <c r="R16" s="24">
        <v>4</v>
      </c>
      <c r="S16" s="28">
        <v>16.666699999999999</v>
      </c>
      <c r="T16" s="24">
        <v>0</v>
      </c>
      <c r="U16" s="29">
        <v>0</v>
      </c>
      <c r="V16" s="24">
        <v>1</v>
      </c>
      <c r="W16" s="29">
        <v>4.1666999999999996</v>
      </c>
      <c r="X16" s="30">
        <v>221</v>
      </c>
      <c r="Y16" s="31">
        <v>100</v>
      </c>
    </row>
    <row r="17" spans="1:25" s="21" customFormat="1" ht="15" customHeight="1" x14ac:dyDescent="0.2">
      <c r="A17" s="20" t="s">
        <v>17</v>
      </c>
      <c r="B17" s="68" t="s">
        <v>29</v>
      </c>
      <c r="C17" s="59">
        <f t="shared" si="0"/>
        <v>11</v>
      </c>
      <c r="D17" s="60">
        <v>0</v>
      </c>
      <c r="E17" s="61">
        <v>0</v>
      </c>
      <c r="F17" s="63">
        <v>0</v>
      </c>
      <c r="G17" s="61">
        <v>0</v>
      </c>
      <c r="H17" s="62">
        <v>4</v>
      </c>
      <c r="I17" s="61">
        <v>36.363599999999998</v>
      </c>
      <c r="J17" s="63">
        <v>4</v>
      </c>
      <c r="K17" s="61">
        <v>36.363599999999998</v>
      </c>
      <c r="L17" s="63">
        <v>3</v>
      </c>
      <c r="M17" s="61">
        <v>27.2727</v>
      </c>
      <c r="N17" s="63">
        <v>0</v>
      </c>
      <c r="O17" s="61">
        <v>0</v>
      </c>
      <c r="P17" s="69">
        <v>0</v>
      </c>
      <c r="Q17" s="65">
        <v>0</v>
      </c>
      <c r="R17" s="60">
        <v>3</v>
      </c>
      <c r="S17" s="65">
        <v>27.2727</v>
      </c>
      <c r="T17" s="60">
        <v>1</v>
      </c>
      <c r="U17" s="67">
        <v>9.0908999999999995</v>
      </c>
      <c r="V17" s="60">
        <v>0</v>
      </c>
      <c r="W17" s="67">
        <v>0</v>
      </c>
      <c r="X17" s="73">
        <v>3952</v>
      </c>
      <c r="Y17" s="74">
        <v>100</v>
      </c>
    </row>
    <row r="18" spans="1:25" s="21" customFormat="1" ht="15" customHeight="1" x14ac:dyDescent="0.2">
      <c r="A18" s="20" t="s">
        <v>17</v>
      </c>
      <c r="B18" s="22" t="s">
        <v>30</v>
      </c>
      <c r="C18" s="23">
        <f t="shared" si="0"/>
        <v>106</v>
      </c>
      <c r="D18" s="33">
        <v>0</v>
      </c>
      <c r="E18" s="25">
        <v>0</v>
      </c>
      <c r="F18" s="26">
        <v>0</v>
      </c>
      <c r="G18" s="25">
        <v>0</v>
      </c>
      <c r="H18" s="26">
        <v>13</v>
      </c>
      <c r="I18" s="25">
        <v>12.264200000000001</v>
      </c>
      <c r="J18" s="26">
        <v>59</v>
      </c>
      <c r="K18" s="25">
        <v>55.660400000000003</v>
      </c>
      <c r="L18" s="26">
        <v>31</v>
      </c>
      <c r="M18" s="25">
        <v>29.2453</v>
      </c>
      <c r="N18" s="26">
        <v>0</v>
      </c>
      <c r="O18" s="25">
        <v>0</v>
      </c>
      <c r="P18" s="27">
        <v>3</v>
      </c>
      <c r="Q18" s="28">
        <v>2.8302</v>
      </c>
      <c r="R18" s="33">
        <v>10</v>
      </c>
      <c r="S18" s="28">
        <v>9.4339999999999993</v>
      </c>
      <c r="T18" s="24">
        <v>1</v>
      </c>
      <c r="U18" s="29">
        <v>0.94340000000000002</v>
      </c>
      <c r="V18" s="24">
        <v>4</v>
      </c>
      <c r="W18" s="29">
        <v>3.7736000000000001</v>
      </c>
      <c r="X18" s="30">
        <v>2407</v>
      </c>
      <c r="Y18" s="31">
        <v>100</v>
      </c>
    </row>
    <row r="19" spans="1:25" s="21" customFormat="1" ht="15" customHeight="1" x14ac:dyDescent="0.2">
      <c r="A19" s="20" t="s">
        <v>17</v>
      </c>
      <c r="B19" s="68" t="s">
        <v>31</v>
      </c>
      <c r="C19" s="59">
        <f t="shared" si="0"/>
        <v>43</v>
      </c>
      <c r="D19" s="60">
        <v>0</v>
      </c>
      <c r="E19" s="61">
        <v>0</v>
      </c>
      <c r="F19" s="62">
        <v>5</v>
      </c>
      <c r="G19" s="61">
        <v>11.6279</v>
      </c>
      <c r="H19" s="62">
        <v>4</v>
      </c>
      <c r="I19" s="61">
        <v>9.3023000000000007</v>
      </c>
      <c r="J19" s="62">
        <v>1</v>
      </c>
      <c r="K19" s="61">
        <v>2.3256000000000001</v>
      </c>
      <c r="L19" s="62">
        <v>2</v>
      </c>
      <c r="M19" s="61">
        <v>4.6512000000000002</v>
      </c>
      <c r="N19" s="62">
        <v>27</v>
      </c>
      <c r="O19" s="61">
        <v>62.790700000000001</v>
      </c>
      <c r="P19" s="64">
        <v>4</v>
      </c>
      <c r="Q19" s="65">
        <v>9.3023000000000007</v>
      </c>
      <c r="R19" s="60">
        <v>7</v>
      </c>
      <c r="S19" s="65">
        <v>16.2791</v>
      </c>
      <c r="T19" s="60">
        <v>1</v>
      </c>
      <c r="U19" s="67">
        <v>2.3256000000000001</v>
      </c>
      <c r="V19" s="60">
        <v>5</v>
      </c>
      <c r="W19" s="67">
        <v>11.6279</v>
      </c>
      <c r="X19" s="73">
        <v>290</v>
      </c>
      <c r="Y19" s="74">
        <v>100</v>
      </c>
    </row>
    <row r="20" spans="1:25" s="21" customFormat="1" ht="15" customHeight="1" x14ac:dyDescent="0.2">
      <c r="A20" s="20" t="s">
        <v>17</v>
      </c>
      <c r="B20" s="22" t="s">
        <v>33</v>
      </c>
      <c r="C20" s="35">
        <f t="shared" si="0"/>
        <v>45</v>
      </c>
      <c r="D20" s="33">
        <v>1</v>
      </c>
      <c r="E20" s="25">
        <v>2.2222</v>
      </c>
      <c r="F20" s="32">
        <v>0</v>
      </c>
      <c r="G20" s="25">
        <v>0</v>
      </c>
      <c r="H20" s="26">
        <v>8</v>
      </c>
      <c r="I20" s="25">
        <v>17.777799999999999</v>
      </c>
      <c r="J20" s="32">
        <v>0</v>
      </c>
      <c r="K20" s="25">
        <v>0</v>
      </c>
      <c r="L20" s="32">
        <v>36</v>
      </c>
      <c r="M20" s="25">
        <v>80</v>
      </c>
      <c r="N20" s="32">
        <v>0</v>
      </c>
      <c r="O20" s="25">
        <v>0</v>
      </c>
      <c r="P20" s="27">
        <v>0</v>
      </c>
      <c r="Q20" s="28">
        <v>0</v>
      </c>
      <c r="R20" s="33">
        <v>0</v>
      </c>
      <c r="S20" s="28">
        <v>0</v>
      </c>
      <c r="T20" s="24">
        <v>1</v>
      </c>
      <c r="U20" s="29">
        <v>2.2222</v>
      </c>
      <c r="V20" s="24">
        <v>0</v>
      </c>
      <c r="W20" s="29">
        <v>0</v>
      </c>
      <c r="X20" s="30">
        <v>720</v>
      </c>
      <c r="Y20" s="31">
        <v>100</v>
      </c>
    </row>
    <row r="21" spans="1:25" s="21" customFormat="1" ht="15" customHeight="1" x14ac:dyDescent="0.2">
      <c r="A21" s="20" t="s">
        <v>17</v>
      </c>
      <c r="B21" s="68" t="s">
        <v>34</v>
      </c>
      <c r="C21" s="59">
        <f t="shared" si="0"/>
        <v>529</v>
      </c>
      <c r="D21" s="70">
        <v>0</v>
      </c>
      <c r="E21" s="61">
        <v>0</v>
      </c>
      <c r="F21" s="62">
        <v>3</v>
      </c>
      <c r="G21" s="61">
        <v>0.56710000000000005</v>
      </c>
      <c r="H21" s="63">
        <v>92</v>
      </c>
      <c r="I21" s="61">
        <v>17.391300000000001</v>
      </c>
      <c r="J21" s="62">
        <v>167</v>
      </c>
      <c r="K21" s="61">
        <v>31.568999999999999</v>
      </c>
      <c r="L21" s="62">
        <v>237</v>
      </c>
      <c r="M21" s="61">
        <v>44.801499999999997</v>
      </c>
      <c r="N21" s="62">
        <v>0</v>
      </c>
      <c r="O21" s="61">
        <v>0</v>
      </c>
      <c r="P21" s="69">
        <v>30</v>
      </c>
      <c r="Q21" s="65">
        <v>5.6711</v>
      </c>
      <c r="R21" s="60">
        <v>80</v>
      </c>
      <c r="S21" s="65">
        <v>15.1229</v>
      </c>
      <c r="T21" s="70">
        <v>7</v>
      </c>
      <c r="U21" s="67">
        <v>1.3232999999999999</v>
      </c>
      <c r="V21" s="70">
        <v>23</v>
      </c>
      <c r="W21" s="67">
        <v>4.3478000000000003</v>
      </c>
      <c r="X21" s="73">
        <v>4081</v>
      </c>
      <c r="Y21" s="74">
        <v>99.706000000000003</v>
      </c>
    </row>
    <row r="22" spans="1:25" s="21" customFormat="1" ht="15" customHeight="1" x14ac:dyDescent="0.2">
      <c r="A22" s="20" t="s">
        <v>17</v>
      </c>
      <c r="B22" s="22" t="s">
        <v>35</v>
      </c>
      <c r="C22" s="23">
        <f t="shared" si="0"/>
        <v>244</v>
      </c>
      <c r="D22" s="24">
        <v>0</v>
      </c>
      <c r="E22" s="25">
        <v>0</v>
      </c>
      <c r="F22" s="32">
        <v>2</v>
      </c>
      <c r="G22" s="25">
        <v>0.81969999999999998</v>
      </c>
      <c r="H22" s="32">
        <v>22</v>
      </c>
      <c r="I22" s="25">
        <v>9.0164000000000009</v>
      </c>
      <c r="J22" s="26">
        <v>72</v>
      </c>
      <c r="K22" s="25">
        <v>29.508199999999999</v>
      </c>
      <c r="L22" s="26">
        <v>127</v>
      </c>
      <c r="M22" s="25">
        <v>52.049199999999999</v>
      </c>
      <c r="N22" s="26">
        <v>0</v>
      </c>
      <c r="O22" s="25">
        <v>0</v>
      </c>
      <c r="P22" s="34">
        <v>21</v>
      </c>
      <c r="Q22" s="28">
        <v>8.6066000000000003</v>
      </c>
      <c r="R22" s="33">
        <v>30</v>
      </c>
      <c r="S22" s="28">
        <v>12.2951</v>
      </c>
      <c r="T22" s="33">
        <v>0</v>
      </c>
      <c r="U22" s="29">
        <v>0</v>
      </c>
      <c r="V22" s="33">
        <v>4</v>
      </c>
      <c r="W22" s="29">
        <v>1.6393</v>
      </c>
      <c r="X22" s="30">
        <v>1879</v>
      </c>
      <c r="Y22" s="31">
        <v>100</v>
      </c>
    </row>
    <row r="23" spans="1:25" s="21" customFormat="1" ht="15" customHeight="1" x14ac:dyDescent="0.2">
      <c r="A23" s="20" t="s">
        <v>17</v>
      </c>
      <c r="B23" s="68" t="s">
        <v>32</v>
      </c>
      <c r="C23" s="59">
        <f t="shared" si="0"/>
        <v>131</v>
      </c>
      <c r="D23" s="60">
        <v>0</v>
      </c>
      <c r="E23" s="61">
        <v>0</v>
      </c>
      <c r="F23" s="62">
        <v>2</v>
      </c>
      <c r="G23" s="61">
        <v>1.5266999999999999</v>
      </c>
      <c r="H23" s="62">
        <v>8</v>
      </c>
      <c r="I23" s="61">
        <v>6.1069000000000004</v>
      </c>
      <c r="J23" s="62">
        <v>17</v>
      </c>
      <c r="K23" s="61">
        <v>12.9771</v>
      </c>
      <c r="L23" s="62">
        <v>95</v>
      </c>
      <c r="M23" s="61">
        <v>72.519099999999995</v>
      </c>
      <c r="N23" s="62">
        <v>0</v>
      </c>
      <c r="O23" s="61">
        <v>0</v>
      </c>
      <c r="P23" s="69">
        <v>9</v>
      </c>
      <c r="Q23" s="65">
        <v>6.8701999999999996</v>
      </c>
      <c r="R23" s="70">
        <v>13</v>
      </c>
      <c r="S23" s="65">
        <v>9.9237000000000002</v>
      </c>
      <c r="T23" s="60">
        <v>1</v>
      </c>
      <c r="U23" s="67">
        <v>0.76339999999999997</v>
      </c>
      <c r="V23" s="60">
        <v>4</v>
      </c>
      <c r="W23" s="67">
        <v>3.0533999999999999</v>
      </c>
      <c r="X23" s="73">
        <v>1365</v>
      </c>
      <c r="Y23" s="74">
        <v>100</v>
      </c>
    </row>
    <row r="24" spans="1:25" s="21" customFormat="1" ht="15" customHeight="1" x14ac:dyDescent="0.2">
      <c r="A24" s="20" t="s">
        <v>17</v>
      </c>
      <c r="B24" s="22" t="s">
        <v>36</v>
      </c>
      <c r="C24" s="23">
        <f t="shared" si="0"/>
        <v>143</v>
      </c>
      <c r="D24" s="33">
        <v>2</v>
      </c>
      <c r="E24" s="25">
        <v>1.3986000000000001</v>
      </c>
      <c r="F24" s="26">
        <v>1</v>
      </c>
      <c r="G24" s="25">
        <v>0.69930000000000003</v>
      </c>
      <c r="H24" s="32">
        <v>31</v>
      </c>
      <c r="I24" s="25">
        <v>21.6783</v>
      </c>
      <c r="J24" s="26">
        <v>24</v>
      </c>
      <c r="K24" s="25">
        <v>16.783200000000001</v>
      </c>
      <c r="L24" s="26">
        <v>68</v>
      </c>
      <c r="M24" s="25">
        <v>47.552399999999999</v>
      </c>
      <c r="N24" s="26">
        <v>0</v>
      </c>
      <c r="O24" s="25">
        <v>0</v>
      </c>
      <c r="P24" s="34">
        <v>17</v>
      </c>
      <c r="Q24" s="28">
        <v>11.8881</v>
      </c>
      <c r="R24" s="33">
        <v>20</v>
      </c>
      <c r="S24" s="28">
        <v>13.986000000000001</v>
      </c>
      <c r="T24" s="24">
        <v>1</v>
      </c>
      <c r="U24" s="29">
        <v>0.69930000000000003</v>
      </c>
      <c r="V24" s="24">
        <v>12</v>
      </c>
      <c r="W24" s="29">
        <v>8.3916000000000004</v>
      </c>
      <c r="X24" s="30">
        <v>1356</v>
      </c>
      <c r="Y24" s="31">
        <v>100</v>
      </c>
    </row>
    <row r="25" spans="1:25" s="21" customFormat="1" ht="15" customHeight="1" x14ac:dyDescent="0.2">
      <c r="A25" s="20" t="s">
        <v>17</v>
      </c>
      <c r="B25" s="68" t="s">
        <v>37</v>
      </c>
      <c r="C25" s="71">
        <f t="shared" si="0"/>
        <v>78</v>
      </c>
      <c r="D25" s="60">
        <v>0</v>
      </c>
      <c r="E25" s="61">
        <v>0</v>
      </c>
      <c r="F25" s="62">
        <v>0</v>
      </c>
      <c r="G25" s="61">
        <v>0</v>
      </c>
      <c r="H25" s="62">
        <v>2</v>
      </c>
      <c r="I25" s="61">
        <v>2.5640999999999998</v>
      </c>
      <c r="J25" s="62">
        <v>14</v>
      </c>
      <c r="K25" s="61">
        <v>17.948699999999999</v>
      </c>
      <c r="L25" s="63">
        <v>58</v>
      </c>
      <c r="M25" s="61">
        <v>74.358999999999995</v>
      </c>
      <c r="N25" s="62">
        <v>0</v>
      </c>
      <c r="O25" s="61">
        <v>0</v>
      </c>
      <c r="P25" s="69">
        <v>4</v>
      </c>
      <c r="Q25" s="65">
        <v>5.1281999999999996</v>
      </c>
      <c r="R25" s="60">
        <v>8</v>
      </c>
      <c r="S25" s="65">
        <v>10.256399999999999</v>
      </c>
      <c r="T25" s="60">
        <v>0</v>
      </c>
      <c r="U25" s="67">
        <v>0</v>
      </c>
      <c r="V25" s="60">
        <v>0</v>
      </c>
      <c r="W25" s="67">
        <v>0</v>
      </c>
      <c r="X25" s="73">
        <v>1407</v>
      </c>
      <c r="Y25" s="74">
        <v>100</v>
      </c>
    </row>
    <row r="26" spans="1:25" s="21" customFormat="1" ht="15" customHeight="1" x14ac:dyDescent="0.2">
      <c r="A26" s="20" t="s">
        <v>17</v>
      </c>
      <c r="B26" s="22" t="s">
        <v>38</v>
      </c>
      <c r="C26" s="23">
        <f t="shared" si="0"/>
        <v>37</v>
      </c>
      <c r="D26" s="24">
        <v>0</v>
      </c>
      <c r="E26" s="25">
        <v>0</v>
      </c>
      <c r="F26" s="32">
        <v>0</v>
      </c>
      <c r="G26" s="25">
        <v>0</v>
      </c>
      <c r="H26" s="32">
        <v>2</v>
      </c>
      <c r="I26" s="25">
        <v>5.4054000000000002</v>
      </c>
      <c r="J26" s="26">
        <v>25</v>
      </c>
      <c r="K26" s="25">
        <v>67.567599999999999</v>
      </c>
      <c r="L26" s="26">
        <v>10</v>
      </c>
      <c r="M26" s="25">
        <v>27.027000000000001</v>
      </c>
      <c r="N26" s="32">
        <v>0</v>
      </c>
      <c r="O26" s="25">
        <v>0</v>
      </c>
      <c r="P26" s="34">
        <v>0</v>
      </c>
      <c r="Q26" s="28">
        <v>0</v>
      </c>
      <c r="R26" s="24">
        <v>4</v>
      </c>
      <c r="S26" s="28">
        <v>10.8108</v>
      </c>
      <c r="T26" s="24">
        <v>0</v>
      </c>
      <c r="U26" s="29">
        <v>0</v>
      </c>
      <c r="V26" s="24">
        <v>0</v>
      </c>
      <c r="W26" s="29">
        <v>0</v>
      </c>
      <c r="X26" s="30">
        <v>1367</v>
      </c>
      <c r="Y26" s="31">
        <v>100</v>
      </c>
    </row>
    <row r="27" spans="1:25" s="21" customFormat="1" ht="15" customHeight="1" x14ac:dyDescent="0.2">
      <c r="A27" s="20" t="s">
        <v>17</v>
      </c>
      <c r="B27" s="68" t="s">
        <v>41</v>
      </c>
      <c r="C27" s="71">
        <f t="shared" si="0"/>
        <v>58</v>
      </c>
      <c r="D27" s="70">
        <v>1</v>
      </c>
      <c r="E27" s="61">
        <v>1.7241</v>
      </c>
      <c r="F27" s="62">
        <v>0</v>
      </c>
      <c r="G27" s="61">
        <v>0</v>
      </c>
      <c r="H27" s="62">
        <v>3</v>
      </c>
      <c r="I27" s="61">
        <v>5.1723999999999997</v>
      </c>
      <c r="J27" s="62">
        <v>2</v>
      </c>
      <c r="K27" s="61">
        <v>3.4483000000000001</v>
      </c>
      <c r="L27" s="63">
        <v>51</v>
      </c>
      <c r="M27" s="61">
        <v>87.930999999999997</v>
      </c>
      <c r="N27" s="62">
        <v>0</v>
      </c>
      <c r="O27" s="61">
        <v>0</v>
      </c>
      <c r="P27" s="69">
        <v>1</v>
      </c>
      <c r="Q27" s="65">
        <v>1.7241</v>
      </c>
      <c r="R27" s="70">
        <v>8</v>
      </c>
      <c r="S27" s="65">
        <v>13.793100000000001</v>
      </c>
      <c r="T27" s="60">
        <v>2</v>
      </c>
      <c r="U27" s="67">
        <v>3.4483000000000001</v>
      </c>
      <c r="V27" s="60">
        <v>3</v>
      </c>
      <c r="W27" s="67">
        <v>5.1723999999999997</v>
      </c>
      <c r="X27" s="73">
        <v>589</v>
      </c>
      <c r="Y27" s="74">
        <v>100</v>
      </c>
    </row>
    <row r="28" spans="1:25" s="21" customFormat="1" ht="15" customHeight="1" x14ac:dyDescent="0.2">
      <c r="A28" s="20" t="s">
        <v>17</v>
      </c>
      <c r="B28" s="22" t="s">
        <v>40</v>
      </c>
      <c r="C28" s="35">
        <f t="shared" si="0"/>
        <v>40</v>
      </c>
      <c r="D28" s="33">
        <v>0</v>
      </c>
      <c r="E28" s="25">
        <v>0</v>
      </c>
      <c r="F28" s="26">
        <v>0</v>
      </c>
      <c r="G28" s="25">
        <v>0</v>
      </c>
      <c r="H28" s="26">
        <v>4</v>
      </c>
      <c r="I28" s="25">
        <v>10</v>
      </c>
      <c r="J28" s="26">
        <v>8</v>
      </c>
      <c r="K28" s="25">
        <v>20</v>
      </c>
      <c r="L28" s="32">
        <v>23</v>
      </c>
      <c r="M28" s="25">
        <v>57.5</v>
      </c>
      <c r="N28" s="26">
        <v>0</v>
      </c>
      <c r="O28" s="25">
        <v>0</v>
      </c>
      <c r="P28" s="27">
        <v>5</v>
      </c>
      <c r="Q28" s="28">
        <v>12.5</v>
      </c>
      <c r="R28" s="24">
        <v>4</v>
      </c>
      <c r="S28" s="28">
        <v>10</v>
      </c>
      <c r="T28" s="33">
        <v>2</v>
      </c>
      <c r="U28" s="29">
        <v>5</v>
      </c>
      <c r="V28" s="33">
        <v>1</v>
      </c>
      <c r="W28" s="29">
        <v>2.5</v>
      </c>
      <c r="X28" s="30">
        <v>1434</v>
      </c>
      <c r="Y28" s="31">
        <v>100</v>
      </c>
    </row>
    <row r="29" spans="1:25" s="21" customFormat="1" ht="15" customHeight="1" x14ac:dyDescent="0.2">
      <c r="A29" s="20" t="s">
        <v>17</v>
      </c>
      <c r="B29" s="68" t="s">
        <v>39</v>
      </c>
      <c r="C29" s="59">
        <f t="shared" si="0"/>
        <v>125</v>
      </c>
      <c r="D29" s="60">
        <v>0</v>
      </c>
      <c r="E29" s="61">
        <v>0</v>
      </c>
      <c r="F29" s="62">
        <v>2</v>
      </c>
      <c r="G29" s="61">
        <v>1.6</v>
      </c>
      <c r="H29" s="63">
        <v>38</v>
      </c>
      <c r="I29" s="61">
        <v>30.4</v>
      </c>
      <c r="J29" s="62">
        <v>26</v>
      </c>
      <c r="K29" s="61">
        <v>20.8</v>
      </c>
      <c r="L29" s="63">
        <v>53</v>
      </c>
      <c r="M29" s="61">
        <v>42.4</v>
      </c>
      <c r="N29" s="62">
        <v>0</v>
      </c>
      <c r="O29" s="61">
        <v>0</v>
      </c>
      <c r="P29" s="69">
        <v>6</v>
      </c>
      <c r="Q29" s="65">
        <v>4.8</v>
      </c>
      <c r="R29" s="60">
        <v>32</v>
      </c>
      <c r="S29" s="65">
        <v>25.6</v>
      </c>
      <c r="T29" s="60">
        <v>7</v>
      </c>
      <c r="U29" s="67">
        <v>5.6</v>
      </c>
      <c r="V29" s="60">
        <v>7</v>
      </c>
      <c r="W29" s="67">
        <v>5.6</v>
      </c>
      <c r="X29" s="73">
        <v>1873</v>
      </c>
      <c r="Y29" s="74">
        <v>100</v>
      </c>
    </row>
    <row r="30" spans="1:25" s="21" customFormat="1" ht="15" customHeight="1" x14ac:dyDescent="0.2">
      <c r="A30" s="20" t="s">
        <v>17</v>
      </c>
      <c r="B30" s="22" t="s">
        <v>42</v>
      </c>
      <c r="C30" s="23">
        <f t="shared" si="0"/>
        <v>386</v>
      </c>
      <c r="D30" s="33">
        <v>9</v>
      </c>
      <c r="E30" s="25">
        <v>2.3315999999999999</v>
      </c>
      <c r="F30" s="32">
        <v>1</v>
      </c>
      <c r="G30" s="25">
        <v>0.2591</v>
      </c>
      <c r="H30" s="26">
        <v>24</v>
      </c>
      <c r="I30" s="25">
        <v>6.2176</v>
      </c>
      <c r="J30" s="26">
        <v>154</v>
      </c>
      <c r="K30" s="25">
        <v>39.8964</v>
      </c>
      <c r="L30" s="26">
        <v>181</v>
      </c>
      <c r="M30" s="25">
        <v>46.891199999999998</v>
      </c>
      <c r="N30" s="26">
        <v>0</v>
      </c>
      <c r="O30" s="25">
        <v>0</v>
      </c>
      <c r="P30" s="27">
        <v>17</v>
      </c>
      <c r="Q30" s="28">
        <v>4.4040999999999997</v>
      </c>
      <c r="R30" s="24">
        <v>44</v>
      </c>
      <c r="S30" s="28">
        <v>11.398999999999999</v>
      </c>
      <c r="T30" s="33">
        <v>2</v>
      </c>
      <c r="U30" s="29">
        <v>0.5181</v>
      </c>
      <c r="V30" s="33">
        <v>8</v>
      </c>
      <c r="W30" s="29">
        <v>2.0724999999999998</v>
      </c>
      <c r="X30" s="30">
        <v>3616</v>
      </c>
      <c r="Y30" s="31">
        <v>99.971999999999994</v>
      </c>
    </row>
    <row r="31" spans="1:25" s="21" customFormat="1" ht="15" customHeight="1" x14ac:dyDescent="0.2">
      <c r="A31" s="20" t="s">
        <v>17</v>
      </c>
      <c r="B31" s="68" t="s">
        <v>43</v>
      </c>
      <c r="C31" s="71">
        <f t="shared" si="0"/>
        <v>373</v>
      </c>
      <c r="D31" s="60">
        <v>26</v>
      </c>
      <c r="E31" s="61">
        <v>6.9705000000000004</v>
      </c>
      <c r="F31" s="63">
        <v>6</v>
      </c>
      <c r="G31" s="61">
        <v>1.6086</v>
      </c>
      <c r="H31" s="62">
        <v>21</v>
      </c>
      <c r="I31" s="61">
        <v>5.63</v>
      </c>
      <c r="J31" s="63">
        <v>102</v>
      </c>
      <c r="K31" s="61">
        <v>27.345800000000001</v>
      </c>
      <c r="L31" s="62">
        <v>192</v>
      </c>
      <c r="M31" s="61">
        <v>51.474499999999999</v>
      </c>
      <c r="N31" s="62">
        <v>0</v>
      </c>
      <c r="O31" s="61">
        <v>0</v>
      </c>
      <c r="P31" s="64">
        <v>26</v>
      </c>
      <c r="Q31" s="65">
        <v>6.9705000000000004</v>
      </c>
      <c r="R31" s="60">
        <v>70</v>
      </c>
      <c r="S31" s="65">
        <v>18.7668</v>
      </c>
      <c r="T31" s="70">
        <v>7</v>
      </c>
      <c r="U31" s="67">
        <v>1.8767</v>
      </c>
      <c r="V31" s="70">
        <v>4</v>
      </c>
      <c r="W31" s="67">
        <v>1.0724</v>
      </c>
      <c r="X31" s="73">
        <v>2170</v>
      </c>
      <c r="Y31" s="74">
        <v>99.77</v>
      </c>
    </row>
    <row r="32" spans="1:25" s="21" customFormat="1" ht="15" customHeight="1" x14ac:dyDescent="0.2">
      <c r="A32" s="20" t="s">
        <v>17</v>
      </c>
      <c r="B32" s="22" t="s">
        <v>45</v>
      </c>
      <c r="C32" s="23">
        <f t="shared" si="0"/>
        <v>80</v>
      </c>
      <c r="D32" s="24">
        <v>0</v>
      </c>
      <c r="E32" s="25">
        <v>0</v>
      </c>
      <c r="F32" s="26">
        <v>0</v>
      </c>
      <c r="G32" s="25">
        <v>0</v>
      </c>
      <c r="H32" s="26">
        <v>1</v>
      </c>
      <c r="I32" s="25">
        <v>1.25</v>
      </c>
      <c r="J32" s="26">
        <v>33</v>
      </c>
      <c r="K32" s="25">
        <v>41.25</v>
      </c>
      <c r="L32" s="32">
        <v>46</v>
      </c>
      <c r="M32" s="25">
        <v>57.5</v>
      </c>
      <c r="N32" s="32">
        <v>0</v>
      </c>
      <c r="O32" s="25">
        <v>0</v>
      </c>
      <c r="P32" s="34">
        <v>0</v>
      </c>
      <c r="Q32" s="28">
        <v>0</v>
      </c>
      <c r="R32" s="33">
        <v>9</v>
      </c>
      <c r="S32" s="28">
        <v>11.25</v>
      </c>
      <c r="T32" s="24">
        <v>0</v>
      </c>
      <c r="U32" s="29">
        <v>0</v>
      </c>
      <c r="V32" s="24">
        <v>0</v>
      </c>
      <c r="W32" s="29">
        <v>0</v>
      </c>
      <c r="X32" s="30">
        <v>978</v>
      </c>
      <c r="Y32" s="31">
        <v>100</v>
      </c>
    </row>
    <row r="33" spans="1:25" s="21" customFormat="1" ht="15" customHeight="1" x14ac:dyDescent="0.2">
      <c r="A33" s="20" t="s">
        <v>17</v>
      </c>
      <c r="B33" s="68" t="s">
        <v>44</v>
      </c>
      <c r="C33" s="59">
        <f t="shared" si="0"/>
        <v>290</v>
      </c>
      <c r="D33" s="70">
        <v>2</v>
      </c>
      <c r="E33" s="61">
        <v>0.68969999999999998</v>
      </c>
      <c r="F33" s="62">
        <v>3</v>
      </c>
      <c r="G33" s="61">
        <v>1.0345</v>
      </c>
      <c r="H33" s="63">
        <v>9</v>
      </c>
      <c r="I33" s="61">
        <v>3.1034000000000002</v>
      </c>
      <c r="J33" s="62">
        <v>82</v>
      </c>
      <c r="K33" s="61">
        <v>28.2759</v>
      </c>
      <c r="L33" s="62">
        <v>183</v>
      </c>
      <c r="M33" s="61">
        <v>63.103400000000001</v>
      </c>
      <c r="N33" s="63">
        <v>0</v>
      </c>
      <c r="O33" s="61">
        <v>0</v>
      </c>
      <c r="P33" s="69">
        <v>11</v>
      </c>
      <c r="Q33" s="65">
        <v>3.7930999999999999</v>
      </c>
      <c r="R33" s="70">
        <v>28</v>
      </c>
      <c r="S33" s="65">
        <v>9.6552000000000007</v>
      </c>
      <c r="T33" s="70">
        <v>7</v>
      </c>
      <c r="U33" s="67">
        <v>2.4138000000000002</v>
      </c>
      <c r="V33" s="70">
        <v>6</v>
      </c>
      <c r="W33" s="67">
        <v>2.069</v>
      </c>
      <c r="X33" s="73">
        <v>2372</v>
      </c>
      <c r="Y33" s="74">
        <v>100</v>
      </c>
    </row>
    <row r="34" spans="1:25" s="21" customFormat="1" ht="15" customHeight="1" x14ac:dyDescent="0.2">
      <c r="A34" s="20" t="s">
        <v>17</v>
      </c>
      <c r="B34" s="22" t="s">
        <v>46</v>
      </c>
      <c r="C34" s="35">
        <f t="shared" si="0"/>
        <v>122</v>
      </c>
      <c r="D34" s="24">
        <v>46</v>
      </c>
      <c r="E34" s="25">
        <v>37.704900000000002</v>
      </c>
      <c r="F34" s="26">
        <v>1</v>
      </c>
      <c r="G34" s="25">
        <v>0.81969999999999998</v>
      </c>
      <c r="H34" s="32">
        <v>4</v>
      </c>
      <c r="I34" s="25">
        <v>3.2787000000000002</v>
      </c>
      <c r="J34" s="26">
        <v>2</v>
      </c>
      <c r="K34" s="25">
        <v>1.6393</v>
      </c>
      <c r="L34" s="32">
        <v>63</v>
      </c>
      <c r="M34" s="25">
        <v>51.639299999999999</v>
      </c>
      <c r="N34" s="32">
        <v>0</v>
      </c>
      <c r="O34" s="25">
        <v>0</v>
      </c>
      <c r="P34" s="27">
        <v>6</v>
      </c>
      <c r="Q34" s="28">
        <v>4.9180000000000001</v>
      </c>
      <c r="R34" s="33">
        <v>12</v>
      </c>
      <c r="S34" s="28">
        <v>9.8361000000000001</v>
      </c>
      <c r="T34" s="33">
        <v>2</v>
      </c>
      <c r="U34" s="29">
        <v>1.6393</v>
      </c>
      <c r="V34" s="33">
        <v>1</v>
      </c>
      <c r="W34" s="29">
        <v>0.81969999999999998</v>
      </c>
      <c r="X34" s="30">
        <v>825</v>
      </c>
      <c r="Y34" s="31">
        <v>100</v>
      </c>
    </row>
    <row r="35" spans="1:25" s="21" customFormat="1" ht="15" customHeight="1" x14ac:dyDescent="0.2">
      <c r="A35" s="20" t="s">
        <v>17</v>
      </c>
      <c r="B35" s="68" t="s">
        <v>49</v>
      </c>
      <c r="C35" s="71">
        <f t="shared" si="0"/>
        <v>79</v>
      </c>
      <c r="D35" s="70">
        <v>1</v>
      </c>
      <c r="E35" s="61">
        <v>1.2658</v>
      </c>
      <c r="F35" s="62">
        <v>0</v>
      </c>
      <c r="G35" s="61">
        <v>0</v>
      </c>
      <c r="H35" s="63">
        <v>12</v>
      </c>
      <c r="I35" s="61">
        <v>15.1899</v>
      </c>
      <c r="J35" s="62">
        <v>7</v>
      </c>
      <c r="K35" s="61">
        <v>8.8607999999999993</v>
      </c>
      <c r="L35" s="63">
        <v>58</v>
      </c>
      <c r="M35" s="61">
        <v>73.417699999999996</v>
      </c>
      <c r="N35" s="62">
        <v>0</v>
      </c>
      <c r="O35" s="61">
        <v>0</v>
      </c>
      <c r="P35" s="69">
        <v>1</v>
      </c>
      <c r="Q35" s="65">
        <v>1.2658</v>
      </c>
      <c r="R35" s="70">
        <v>8</v>
      </c>
      <c r="S35" s="65">
        <v>10.1266</v>
      </c>
      <c r="T35" s="70">
        <v>1</v>
      </c>
      <c r="U35" s="67">
        <v>1.2658</v>
      </c>
      <c r="V35" s="70">
        <v>2</v>
      </c>
      <c r="W35" s="67">
        <v>2.5316000000000001</v>
      </c>
      <c r="X35" s="73">
        <v>1064</v>
      </c>
      <c r="Y35" s="74">
        <v>100</v>
      </c>
    </row>
    <row r="36" spans="1:25" s="21" customFormat="1" ht="15" customHeight="1" x14ac:dyDescent="0.2">
      <c r="A36" s="20" t="s">
        <v>17</v>
      </c>
      <c r="B36" s="22" t="s">
        <v>53</v>
      </c>
      <c r="C36" s="35">
        <f t="shared" si="0"/>
        <v>35</v>
      </c>
      <c r="D36" s="33">
        <v>2</v>
      </c>
      <c r="E36" s="25">
        <v>5.7142999999999997</v>
      </c>
      <c r="F36" s="26">
        <v>0</v>
      </c>
      <c r="G36" s="25">
        <v>0</v>
      </c>
      <c r="H36" s="26">
        <v>7</v>
      </c>
      <c r="I36" s="25">
        <v>20</v>
      </c>
      <c r="J36" s="32">
        <v>2</v>
      </c>
      <c r="K36" s="25">
        <v>5.7142999999999997</v>
      </c>
      <c r="L36" s="32">
        <v>20</v>
      </c>
      <c r="M36" s="25">
        <v>57.142899999999997</v>
      </c>
      <c r="N36" s="26">
        <v>1</v>
      </c>
      <c r="O36" s="25">
        <v>2.8571</v>
      </c>
      <c r="P36" s="34">
        <v>3</v>
      </c>
      <c r="Q36" s="28">
        <v>8.5714000000000006</v>
      </c>
      <c r="R36" s="33">
        <v>3</v>
      </c>
      <c r="S36" s="28">
        <v>8.5714000000000006</v>
      </c>
      <c r="T36" s="24">
        <v>2</v>
      </c>
      <c r="U36" s="29">
        <v>5.7142999999999997</v>
      </c>
      <c r="V36" s="24">
        <v>1</v>
      </c>
      <c r="W36" s="29">
        <v>2.8571</v>
      </c>
      <c r="X36" s="30">
        <v>658</v>
      </c>
      <c r="Y36" s="31">
        <v>100</v>
      </c>
    </row>
    <row r="37" spans="1:25" s="21" customFormat="1" ht="15" customHeight="1" x14ac:dyDescent="0.2">
      <c r="A37" s="20" t="s">
        <v>17</v>
      </c>
      <c r="B37" s="68" t="s">
        <v>50</v>
      </c>
      <c r="C37" s="59">
        <f t="shared" si="0"/>
        <v>43</v>
      </c>
      <c r="D37" s="60">
        <v>0</v>
      </c>
      <c r="E37" s="61">
        <v>0</v>
      </c>
      <c r="F37" s="62">
        <v>0</v>
      </c>
      <c r="G37" s="61">
        <v>0</v>
      </c>
      <c r="H37" s="62">
        <v>3</v>
      </c>
      <c r="I37" s="61">
        <v>6.9767000000000001</v>
      </c>
      <c r="J37" s="62">
        <v>5</v>
      </c>
      <c r="K37" s="61">
        <v>11.6279</v>
      </c>
      <c r="L37" s="62">
        <v>34</v>
      </c>
      <c r="M37" s="61">
        <v>79.069800000000001</v>
      </c>
      <c r="N37" s="63">
        <v>0</v>
      </c>
      <c r="O37" s="61">
        <v>0</v>
      </c>
      <c r="P37" s="69">
        <v>1</v>
      </c>
      <c r="Q37" s="65">
        <v>2.3256000000000001</v>
      </c>
      <c r="R37" s="70">
        <v>6</v>
      </c>
      <c r="S37" s="65">
        <v>13.9535</v>
      </c>
      <c r="T37" s="60">
        <v>1</v>
      </c>
      <c r="U37" s="67">
        <v>2.3256000000000001</v>
      </c>
      <c r="V37" s="60">
        <v>0</v>
      </c>
      <c r="W37" s="67">
        <v>0</v>
      </c>
      <c r="X37" s="73">
        <v>483</v>
      </c>
      <c r="Y37" s="74">
        <v>100</v>
      </c>
    </row>
    <row r="38" spans="1:25" s="21" customFormat="1" ht="15" customHeight="1" x14ac:dyDescent="0.2">
      <c r="A38" s="20" t="s">
        <v>17</v>
      </c>
      <c r="B38" s="22" t="s">
        <v>51</v>
      </c>
      <c r="C38" s="23">
        <f t="shared" si="0"/>
        <v>312</v>
      </c>
      <c r="D38" s="24">
        <v>0</v>
      </c>
      <c r="E38" s="25">
        <v>0</v>
      </c>
      <c r="F38" s="26">
        <v>7</v>
      </c>
      <c r="G38" s="25">
        <v>2.2435999999999998</v>
      </c>
      <c r="H38" s="26">
        <v>77</v>
      </c>
      <c r="I38" s="25">
        <v>24.679500000000001</v>
      </c>
      <c r="J38" s="26">
        <v>105</v>
      </c>
      <c r="K38" s="25">
        <v>33.653799999999997</v>
      </c>
      <c r="L38" s="26">
        <v>118</v>
      </c>
      <c r="M38" s="25">
        <v>37.820500000000003</v>
      </c>
      <c r="N38" s="26">
        <v>0</v>
      </c>
      <c r="O38" s="25">
        <v>0</v>
      </c>
      <c r="P38" s="27">
        <v>5</v>
      </c>
      <c r="Q38" s="28">
        <v>1.6026</v>
      </c>
      <c r="R38" s="33">
        <v>21</v>
      </c>
      <c r="S38" s="28">
        <v>6.7308000000000003</v>
      </c>
      <c r="T38" s="24">
        <v>5</v>
      </c>
      <c r="U38" s="29">
        <v>1.6026</v>
      </c>
      <c r="V38" s="24">
        <v>5</v>
      </c>
      <c r="W38" s="29">
        <v>1.6026</v>
      </c>
      <c r="X38" s="30">
        <v>2577</v>
      </c>
      <c r="Y38" s="31">
        <v>100</v>
      </c>
    </row>
    <row r="39" spans="1:25" s="21" customFormat="1" ht="15" customHeight="1" x14ac:dyDescent="0.2">
      <c r="A39" s="20" t="s">
        <v>17</v>
      </c>
      <c r="B39" s="68" t="s">
        <v>52</v>
      </c>
      <c r="C39" s="59">
        <f t="shared" si="0"/>
        <v>132</v>
      </c>
      <c r="D39" s="70">
        <v>9</v>
      </c>
      <c r="E39" s="61">
        <v>6.8182</v>
      </c>
      <c r="F39" s="62">
        <v>1</v>
      </c>
      <c r="G39" s="61">
        <v>0.75760000000000005</v>
      </c>
      <c r="H39" s="63">
        <v>77</v>
      </c>
      <c r="I39" s="61">
        <v>58.333300000000001</v>
      </c>
      <c r="J39" s="62">
        <v>11</v>
      </c>
      <c r="K39" s="61">
        <v>8.3332999999999995</v>
      </c>
      <c r="L39" s="63">
        <v>34</v>
      </c>
      <c r="M39" s="61">
        <v>25.7576</v>
      </c>
      <c r="N39" s="62">
        <v>0</v>
      </c>
      <c r="O39" s="61">
        <v>0</v>
      </c>
      <c r="P39" s="69">
        <v>0</v>
      </c>
      <c r="Q39" s="65">
        <v>0</v>
      </c>
      <c r="R39" s="60">
        <v>10</v>
      </c>
      <c r="S39" s="65">
        <v>7.5758000000000001</v>
      </c>
      <c r="T39" s="60">
        <v>0</v>
      </c>
      <c r="U39" s="67">
        <v>0</v>
      </c>
      <c r="V39" s="60">
        <v>22</v>
      </c>
      <c r="W39" s="67">
        <v>16.666699999999999</v>
      </c>
      <c r="X39" s="73">
        <v>880</v>
      </c>
      <c r="Y39" s="74">
        <v>100</v>
      </c>
    </row>
    <row r="40" spans="1:25" s="21" customFormat="1" ht="15" customHeight="1" x14ac:dyDescent="0.2">
      <c r="A40" s="20" t="s">
        <v>17</v>
      </c>
      <c r="B40" s="22" t="s">
        <v>54</v>
      </c>
      <c r="C40" s="35">
        <f t="shared" si="0"/>
        <v>621</v>
      </c>
      <c r="D40" s="24">
        <v>5</v>
      </c>
      <c r="E40" s="25">
        <v>0.80520000000000003</v>
      </c>
      <c r="F40" s="26">
        <v>5</v>
      </c>
      <c r="G40" s="25">
        <v>0.80520000000000003</v>
      </c>
      <c r="H40" s="26">
        <v>131</v>
      </c>
      <c r="I40" s="25">
        <v>21.094999999999999</v>
      </c>
      <c r="J40" s="32">
        <v>192</v>
      </c>
      <c r="K40" s="25">
        <v>30.917899999999999</v>
      </c>
      <c r="L40" s="32">
        <v>284</v>
      </c>
      <c r="M40" s="25">
        <v>45.732700000000001</v>
      </c>
      <c r="N40" s="26">
        <v>0</v>
      </c>
      <c r="O40" s="25">
        <v>0</v>
      </c>
      <c r="P40" s="27">
        <v>4</v>
      </c>
      <c r="Q40" s="28">
        <v>0.64410000000000001</v>
      </c>
      <c r="R40" s="33">
        <v>112</v>
      </c>
      <c r="S40" s="28">
        <v>18.035399999999999</v>
      </c>
      <c r="T40" s="24">
        <v>6</v>
      </c>
      <c r="U40" s="29">
        <v>0.96619999999999995</v>
      </c>
      <c r="V40" s="24">
        <v>23</v>
      </c>
      <c r="W40" s="29">
        <v>3.7037</v>
      </c>
      <c r="X40" s="30">
        <v>4916</v>
      </c>
      <c r="Y40" s="31">
        <v>99.552000000000007</v>
      </c>
    </row>
    <row r="41" spans="1:25" s="21" customFormat="1" ht="15" customHeight="1" x14ac:dyDescent="0.2">
      <c r="A41" s="20" t="s">
        <v>17</v>
      </c>
      <c r="B41" s="68" t="s">
        <v>47</v>
      </c>
      <c r="C41" s="59">
        <f t="shared" si="0"/>
        <v>134</v>
      </c>
      <c r="D41" s="70">
        <v>0</v>
      </c>
      <c r="E41" s="61">
        <v>0</v>
      </c>
      <c r="F41" s="62">
        <v>0</v>
      </c>
      <c r="G41" s="61">
        <v>0</v>
      </c>
      <c r="H41" s="62">
        <v>15</v>
      </c>
      <c r="I41" s="61">
        <v>11.194000000000001</v>
      </c>
      <c r="J41" s="62">
        <v>83</v>
      </c>
      <c r="K41" s="61">
        <v>61.940300000000001</v>
      </c>
      <c r="L41" s="63">
        <v>28</v>
      </c>
      <c r="M41" s="61">
        <v>20.895499999999998</v>
      </c>
      <c r="N41" s="63">
        <v>0</v>
      </c>
      <c r="O41" s="61">
        <v>0</v>
      </c>
      <c r="P41" s="64">
        <v>8</v>
      </c>
      <c r="Q41" s="65">
        <v>5.9701000000000004</v>
      </c>
      <c r="R41" s="60">
        <v>30</v>
      </c>
      <c r="S41" s="65">
        <v>22.388100000000001</v>
      </c>
      <c r="T41" s="70">
        <v>5</v>
      </c>
      <c r="U41" s="67">
        <v>3.7313000000000001</v>
      </c>
      <c r="V41" s="70">
        <v>2</v>
      </c>
      <c r="W41" s="67">
        <v>1.4924999999999999</v>
      </c>
      <c r="X41" s="73">
        <v>2618</v>
      </c>
      <c r="Y41" s="74">
        <v>100</v>
      </c>
    </row>
    <row r="42" spans="1:25" s="21" customFormat="1" ht="15" customHeight="1" x14ac:dyDescent="0.2">
      <c r="A42" s="20" t="s">
        <v>17</v>
      </c>
      <c r="B42" s="22" t="s">
        <v>48</v>
      </c>
      <c r="C42" s="35">
        <f t="shared" si="0"/>
        <v>35</v>
      </c>
      <c r="D42" s="24">
        <v>6</v>
      </c>
      <c r="E42" s="25">
        <v>17.142900000000001</v>
      </c>
      <c r="F42" s="26">
        <v>0</v>
      </c>
      <c r="G42" s="25">
        <v>0</v>
      </c>
      <c r="H42" s="26">
        <v>0</v>
      </c>
      <c r="I42" s="25">
        <v>0</v>
      </c>
      <c r="J42" s="32">
        <v>2</v>
      </c>
      <c r="K42" s="25">
        <v>5.7142999999999997</v>
      </c>
      <c r="L42" s="32">
        <v>26</v>
      </c>
      <c r="M42" s="25">
        <v>74.285700000000006</v>
      </c>
      <c r="N42" s="32">
        <v>1</v>
      </c>
      <c r="O42" s="25">
        <v>2.8571</v>
      </c>
      <c r="P42" s="27">
        <v>0</v>
      </c>
      <c r="Q42" s="28">
        <v>0</v>
      </c>
      <c r="R42" s="33">
        <v>2</v>
      </c>
      <c r="S42" s="28">
        <v>5.7142999999999997</v>
      </c>
      <c r="T42" s="24">
        <v>0</v>
      </c>
      <c r="U42" s="29">
        <v>0</v>
      </c>
      <c r="V42" s="24">
        <v>0</v>
      </c>
      <c r="W42" s="29">
        <v>0</v>
      </c>
      <c r="X42" s="30">
        <v>481</v>
      </c>
      <c r="Y42" s="31">
        <v>100</v>
      </c>
    </row>
    <row r="43" spans="1:25" s="21" customFormat="1" ht="15" customHeight="1" x14ac:dyDescent="0.2">
      <c r="A43" s="20" t="s">
        <v>17</v>
      </c>
      <c r="B43" s="68" t="s">
        <v>55</v>
      </c>
      <c r="C43" s="59">
        <f t="shared" si="0"/>
        <v>160</v>
      </c>
      <c r="D43" s="60">
        <v>0</v>
      </c>
      <c r="E43" s="61">
        <v>0</v>
      </c>
      <c r="F43" s="62">
        <v>0</v>
      </c>
      <c r="G43" s="61">
        <v>0</v>
      </c>
      <c r="H43" s="63">
        <v>4</v>
      </c>
      <c r="I43" s="61">
        <v>2.5</v>
      </c>
      <c r="J43" s="62">
        <v>52</v>
      </c>
      <c r="K43" s="61">
        <v>32.5</v>
      </c>
      <c r="L43" s="62">
        <v>92</v>
      </c>
      <c r="M43" s="61">
        <v>57.5</v>
      </c>
      <c r="N43" s="62">
        <v>1</v>
      </c>
      <c r="O43" s="61">
        <v>0.625</v>
      </c>
      <c r="P43" s="64">
        <v>11</v>
      </c>
      <c r="Q43" s="65">
        <v>6.875</v>
      </c>
      <c r="R43" s="70">
        <v>24</v>
      </c>
      <c r="S43" s="65">
        <v>15</v>
      </c>
      <c r="T43" s="70">
        <v>4</v>
      </c>
      <c r="U43" s="67">
        <v>2.5</v>
      </c>
      <c r="V43" s="70">
        <v>1</v>
      </c>
      <c r="W43" s="67">
        <v>0.625</v>
      </c>
      <c r="X43" s="73">
        <v>3631</v>
      </c>
      <c r="Y43" s="74">
        <v>100</v>
      </c>
    </row>
    <row r="44" spans="1:25" s="21" customFormat="1" ht="15" customHeight="1" x14ac:dyDescent="0.2">
      <c r="A44" s="20" t="s">
        <v>17</v>
      </c>
      <c r="B44" s="22" t="s">
        <v>56</v>
      </c>
      <c r="C44" s="23">
        <f t="shared" si="0"/>
        <v>93</v>
      </c>
      <c r="D44" s="24">
        <v>15</v>
      </c>
      <c r="E44" s="25">
        <v>16.129000000000001</v>
      </c>
      <c r="F44" s="32">
        <v>0</v>
      </c>
      <c r="G44" s="25">
        <v>0</v>
      </c>
      <c r="H44" s="26">
        <v>4</v>
      </c>
      <c r="I44" s="25">
        <v>4.3010999999999999</v>
      </c>
      <c r="J44" s="26">
        <v>15</v>
      </c>
      <c r="K44" s="25">
        <v>16.129000000000001</v>
      </c>
      <c r="L44" s="26">
        <v>53</v>
      </c>
      <c r="M44" s="25">
        <v>56.989199999999997</v>
      </c>
      <c r="N44" s="32">
        <v>0</v>
      </c>
      <c r="O44" s="25">
        <v>0</v>
      </c>
      <c r="P44" s="34">
        <v>6</v>
      </c>
      <c r="Q44" s="28">
        <v>6.4516</v>
      </c>
      <c r="R44" s="33">
        <v>14</v>
      </c>
      <c r="S44" s="28">
        <v>15.053800000000001</v>
      </c>
      <c r="T44" s="33">
        <v>1</v>
      </c>
      <c r="U44" s="29">
        <v>1.0752999999999999</v>
      </c>
      <c r="V44" s="33">
        <v>0</v>
      </c>
      <c r="W44" s="29">
        <v>0</v>
      </c>
      <c r="X44" s="30">
        <v>1815</v>
      </c>
      <c r="Y44" s="31">
        <v>100</v>
      </c>
    </row>
    <row r="45" spans="1:25" s="21" customFormat="1" ht="15" customHeight="1" x14ac:dyDescent="0.2">
      <c r="A45" s="20" t="s">
        <v>17</v>
      </c>
      <c r="B45" s="68" t="s">
        <v>57</v>
      </c>
      <c r="C45" s="59">
        <f t="shared" si="0"/>
        <v>157</v>
      </c>
      <c r="D45" s="70">
        <v>4</v>
      </c>
      <c r="E45" s="61">
        <v>2.5478000000000001</v>
      </c>
      <c r="F45" s="62">
        <v>0</v>
      </c>
      <c r="G45" s="61">
        <v>0</v>
      </c>
      <c r="H45" s="63">
        <v>33</v>
      </c>
      <c r="I45" s="61">
        <v>21.019100000000002</v>
      </c>
      <c r="J45" s="62">
        <v>2</v>
      </c>
      <c r="K45" s="61">
        <v>1.2739</v>
      </c>
      <c r="L45" s="63">
        <v>99</v>
      </c>
      <c r="M45" s="61">
        <v>63.057299999999998</v>
      </c>
      <c r="N45" s="62">
        <v>1</v>
      </c>
      <c r="O45" s="61">
        <v>0.63690000000000002</v>
      </c>
      <c r="P45" s="64">
        <v>18</v>
      </c>
      <c r="Q45" s="65">
        <v>11.465</v>
      </c>
      <c r="R45" s="60">
        <v>24</v>
      </c>
      <c r="S45" s="65">
        <v>15.2866</v>
      </c>
      <c r="T45" s="70">
        <v>6</v>
      </c>
      <c r="U45" s="67">
        <v>3.8216999999999999</v>
      </c>
      <c r="V45" s="70">
        <v>2</v>
      </c>
      <c r="W45" s="67">
        <v>1.2739</v>
      </c>
      <c r="X45" s="73">
        <v>1283</v>
      </c>
      <c r="Y45" s="74">
        <v>100</v>
      </c>
    </row>
    <row r="46" spans="1:25" s="21" customFormat="1" ht="15" customHeight="1" x14ac:dyDescent="0.2">
      <c r="A46" s="20" t="s">
        <v>17</v>
      </c>
      <c r="B46" s="22" t="s">
        <v>58</v>
      </c>
      <c r="C46" s="23">
        <f t="shared" si="0"/>
        <v>275</v>
      </c>
      <c r="D46" s="24">
        <v>0</v>
      </c>
      <c r="E46" s="25">
        <v>0</v>
      </c>
      <c r="F46" s="26">
        <v>0</v>
      </c>
      <c r="G46" s="25">
        <v>0</v>
      </c>
      <c r="H46" s="26">
        <v>46</v>
      </c>
      <c r="I46" s="25">
        <v>16.7273</v>
      </c>
      <c r="J46" s="26">
        <v>68</v>
      </c>
      <c r="K46" s="25">
        <v>24.7273</v>
      </c>
      <c r="L46" s="32">
        <v>147</v>
      </c>
      <c r="M46" s="25">
        <v>53.454500000000003</v>
      </c>
      <c r="N46" s="32">
        <v>0</v>
      </c>
      <c r="O46" s="25">
        <v>0</v>
      </c>
      <c r="P46" s="34">
        <v>14</v>
      </c>
      <c r="Q46" s="28">
        <v>5.0909000000000004</v>
      </c>
      <c r="R46" s="24">
        <v>45</v>
      </c>
      <c r="S46" s="28">
        <v>16.363600000000002</v>
      </c>
      <c r="T46" s="24">
        <v>3</v>
      </c>
      <c r="U46" s="29">
        <v>1.0909</v>
      </c>
      <c r="V46" s="24">
        <v>6</v>
      </c>
      <c r="W46" s="29">
        <v>2.1818</v>
      </c>
      <c r="X46" s="30">
        <v>3027</v>
      </c>
      <c r="Y46" s="31">
        <v>100</v>
      </c>
    </row>
    <row r="47" spans="1:25" s="21" customFormat="1" ht="15" customHeight="1" x14ac:dyDescent="0.2">
      <c r="A47" s="20" t="s">
        <v>17</v>
      </c>
      <c r="B47" s="68" t="s">
        <v>59</v>
      </c>
      <c r="C47" s="71">
        <f t="shared" si="0"/>
        <v>35</v>
      </c>
      <c r="D47" s="60">
        <v>0</v>
      </c>
      <c r="E47" s="61">
        <v>0</v>
      </c>
      <c r="F47" s="63">
        <v>0</v>
      </c>
      <c r="G47" s="61">
        <v>0</v>
      </c>
      <c r="H47" s="63">
        <v>16</v>
      </c>
      <c r="I47" s="61">
        <v>45.714300000000001</v>
      </c>
      <c r="J47" s="63">
        <v>8</v>
      </c>
      <c r="K47" s="61">
        <v>22.857099999999999</v>
      </c>
      <c r="L47" s="63">
        <v>9</v>
      </c>
      <c r="M47" s="61">
        <v>25.714300000000001</v>
      </c>
      <c r="N47" s="62">
        <v>0</v>
      </c>
      <c r="O47" s="61">
        <v>0</v>
      </c>
      <c r="P47" s="64">
        <v>2</v>
      </c>
      <c r="Q47" s="65">
        <v>5.7142999999999997</v>
      </c>
      <c r="R47" s="70">
        <v>8</v>
      </c>
      <c r="S47" s="65">
        <v>22.857099999999999</v>
      </c>
      <c r="T47" s="60">
        <v>3</v>
      </c>
      <c r="U47" s="67">
        <v>8.5714000000000006</v>
      </c>
      <c r="V47" s="60">
        <v>2</v>
      </c>
      <c r="W47" s="67">
        <v>5.7142999999999997</v>
      </c>
      <c r="X47" s="73">
        <v>308</v>
      </c>
      <c r="Y47" s="74">
        <v>100</v>
      </c>
    </row>
    <row r="48" spans="1:25" s="21" customFormat="1" ht="15" customHeight="1" x14ac:dyDescent="0.2">
      <c r="A48" s="20" t="s">
        <v>17</v>
      </c>
      <c r="B48" s="22" t="s">
        <v>60</v>
      </c>
      <c r="C48" s="23">
        <f t="shared" si="0"/>
        <v>89</v>
      </c>
      <c r="D48" s="33">
        <v>0</v>
      </c>
      <c r="E48" s="25">
        <v>0</v>
      </c>
      <c r="F48" s="26">
        <v>0</v>
      </c>
      <c r="G48" s="25">
        <v>0</v>
      </c>
      <c r="H48" s="32">
        <v>2</v>
      </c>
      <c r="I48" s="25">
        <v>2.2471999999999999</v>
      </c>
      <c r="J48" s="26">
        <v>55</v>
      </c>
      <c r="K48" s="25">
        <v>61.797800000000002</v>
      </c>
      <c r="L48" s="26">
        <v>30</v>
      </c>
      <c r="M48" s="25">
        <v>33.707900000000002</v>
      </c>
      <c r="N48" s="32">
        <v>0</v>
      </c>
      <c r="O48" s="25">
        <v>0</v>
      </c>
      <c r="P48" s="34">
        <v>2</v>
      </c>
      <c r="Q48" s="28">
        <v>2.2471999999999999</v>
      </c>
      <c r="R48" s="33">
        <v>11</v>
      </c>
      <c r="S48" s="28">
        <v>12.3596</v>
      </c>
      <c r="T48" s="33">
        <v>2</v>
      </c>
      <c r="U48" s="29">
        <v>2.2471999999999999</v>
      </c>
      <c r="V48" s="33">
        <v>3</v>
      </c>
      <c r="W48" s="29">
        <v>3.3708</v>
      </c>
      <c r="X48" s="30">
        <v>1236</v>
      </c>
      <c r="Y48" s="31">
        <v>97.411000000000001</v>
      </c>
    </row>
    <row r="49" spans="1:25" s="21" customFormat="1" ht="15" customHeight="1" x14ac:dyDescent="0.2">
      <c r="A49" s="20" t="s">
        <v>17</v>
      </c>
      <c r="B49" s="68" t="s">
        <v>61</v>
      </c>
      <c r="C49" s="71">
        <f t="shared" si="0"/>
        <v>33</v>
      </c>
      <c r="D49" s="60">
        <v>4</v>
      </c>
      <c r="E49" s="61">
        <v>12.1212</v>
      </c>
      <c r="F49" s="62">
        <v>0</v>
      </c>
      <c r="G49" s="61">
        <v>0</v>
      </c>
      <c r="H49" s="62">
        <v>4</v>
      </c>
      <c r="I49" s="61">
        <v>12.1212</v>
      </c>
      <c r="J49" s="62">
        <v>11</v>
      </c>
      <c r="K49" s="61">
        <v>33.333300000000001</v>
      </c>
      <c r="L49" s="63">
        <v>13</v>
      </c>
      <c r="M49" s="61">
        <v>39.393900000000002</v>
      </c>
      <c r="N49" s="63">
        <v>1</v>
      </c>
      <c r="O49" s="61">
        <v>3.0303</v>
      </c>
      <c r="P49" s="64">
        <v>0</v>
      </c>
      <c r="Q49" s="65">
        <v>0</v>
      </c>
      <c r="R49" s="70">
        <v>4</v>
      </c>
      <c r="S49" s="65">
        <v>12.1212</v>
      </c>
      <c r="T49" s="70">
        <v>0</v>
      </c>
      <c r="U49" s="67">
        <v>0</v>
      </c>
      <c r="V49" s="70">
        <v>2</v>
      </c>
      <c r="W49" s="67">
        <v>6.0606</v>
      </c>
      <c r="X49" s="73">
        <v>688</v>
      </c>
      <c r="Y49" s="74">
        <v>100</v>
      </c>
    </row>
    <row r="50" spans="1:25" s="21" customFormat="1" ht="15" customHeight="1" x14ac:dyDescent="0.2">
      <c r="A50" s="20" t="s">
        <v>17</v>
      </c>
      <c r="B50" s="22" t="s">
        <v>62</v>
      </c>
      <c r="C50" s="23">
        <f t="shared" si="0"/>
        <v>172</v>
      </c>
      <c r="D50" s="24">
        <v>0</v>
      </c>
      <c r="E50" s="25">
        <v>0</v>
      </c>
      <c r="F50" s="26">
        <v>1</v>
      </c>
      <c r="G50" s="25">
        <v>0.58140000000000003</v>
      </c>
      <c r="H50" s="32">
        <v>7</v>
      </c>
      <c r="I50" s="25">
        <v>4.0697999999999999</v>
      </c>
      <c r="J50" s="26">
        <v>47</v>
      </c>
      <c r="K50" s="25">
        <v>27.325600000000001</v>
      </c>
      <c r="L50" s="26">
        <v>112</v>
      </c>
      <c r="M50" s="25">
        <v>65.116299999999995</v>
      </c>
      <c r="N50" s="32">
        <v>0</v>
      </c>
      <c r="O50" s="25">
        <v>0</v>
      </c>
      <c r="P50" s="34">
        <v>5</v>
      </c>
      <c r="Q50" s="28">
        <v>2.907</v>
      </c>
      <c r="R50" s="24">
        <v>33</v>
      </c>
      <c r="S50" s="28">
        <v>19.186</v>
      </c>
      <c r="T50" s="24">
        <v>1</v>
      </c>
      <c r="U50" s="29">
        <v>0.58140000000000003</v>
      </c>
      <c r="V50" s="24">
        <v>7</v>
      </c>
      <c r="W50" s="29">
        <v>4.0697999999999999</v>
      </c>
      <c r="X50" s="30">
        <v>1818</v>
      </c>
      <c r="Y50" s="31">
        <v>100</v>
      </c>
    </row>
    <row r="51" spans="1:25" s="21" customFormat="1" ht="15" customHeight="1" x14ac:dyDescent="0.2">
      <c r="A51" s="20" t="s">
        <v>17</v>
      </c>
      <c r="B51" s="68" t="s">
        <v>63</v>
      </c>
      <c r="C51" s="59">
        <f t="shared" si="0"/>
        <v>284</v>
      </c>
      <c r="D51" s="60">
        <v>1</v>
      </c>
      <c r="E51" s="61">
        <v>0.35210000000000002</v>
      </c>
      <c r="F51" s="63">
        <v>2</v>
      </c>
      <c r="G51" s="61">
        <v>0.70420000000000005</v>
      </c>
      <c r="H51" s="62">
        <v>144</v>
      </c>
      <c r="I51" s="61">
        <v>50.7042</v>
      </c>
      <c r="J51" s="62">
        <v>76</v>
      </c>
      <c r="K51" s="61">
        <v>26.7606</v>
      </c>
      <c r="L51" s="62">
        <v>59</v>
      </c>
      <c r="M51" s="61">
        <v>20.7746</v>
      </c>
      <c r="N51" s="63">
        <v>0</v>
      </c>
      <c r="O51" s="61">
        <v>0</v>
      </c>
      <c r="P51" s="64">
        <v>2</v>
      </c>
      <c r="Q51" s="65">
        <v>0.70420000000000005</v>
      </c>
      <c r="R51" s="60">
        <v>31</v>
      </c>
      <c r="S51" s="65">
        <v>10.9155</v>
      </c>
      <c r="T51" s="60">
        <v>14</v>
      </c>
      <c r="U51" s="67">
        <v>4.9295999999999998</v>
      </c>
      <c r="V51" s="60">
        <v>44</v>
      </c>
      <c r="W51" s="67">
        <v>15.493</v>
      </c>
      <c r="X51" s="73">
        <v>8616</v>
      </c>
      <c r="Y51" s="74">
        <v>100</v>
      </c>
    </row>
    <row r="52" spans="1:25" s="21" customFormat="1" ht="15" customHeight="1" x14ac:dyDescent="0.2">
      <c r="A52" s="20" t="s">
        <v>17</v>
      </c>
      <c r="B52" s="22" t="s">
        <v>64</v>
      </c>
      <c r="C52" s="23">
        <f t="shared" si="0"/>
        <v>174</v>
      </c>
      <c r="D52" s="33">
        <v>2</v>
      </c>
      <c r="E52" s="25">
        <v>1.1494</v>
      </c>
      <c r="F52" s="26">
        <v>3</v>
      </c>
      <c r="G52" s="25">
        <v>1.7241</v>
      </c>
      <c r="H52" s="32">
        <v>46</v>
      </c>
      <c r="I52" s="25">
        <v>26.436800000000002</v>
      </c>
      <c r="J52" s="32">
        <v>5</v>
      </c>
      <c r="K52" s="25">
        <v>2.8736000000000002</v>
      </c>
      <c r="L52" s="26">
        <v>113</v>
      </c>
      <c r="M52" s="25">
        <v>64.942499999999995</v>
      </c>
      <c r="N52" s="32">
        <v>2</v>
      </c>
      <c r="O52" s="25">
        <v>1.1494</v>
      </c>
      <c r="P52" s="27">
        <v>3</v>
      </c>
      <c r="Q52" s="28">
        <v>1.7241</v>
      </c>
      <c r="R52" s="24">
        <v>17</v>
      </c>
      <c r="S52" s="28">
        <v>9.7700999999999993</v>
      </c>
      <c r="T52" s="24">
        <v>2</v>
      </c>
      <c r="U52" s="29">
        <v>1.1494</v>
      </c>
      <c r="V52" s="24">
        <v>10</v>
      </c>
      <c r="W52" s="29">
        <v>5.7470999999999997</v>
      </c>
      <c r="X52" s="30">
        <v>1009</v>
      </c>
      <c r="Y52" s="31">
        <v>94.846000000000004</v>
      </c>
    </row>
    <row r="53" spans="1:25" s="21" customFormat="1" ht="15" customHeight="1" x14ac:dyDescent="0.2">
      <c r="A53" s="20" t="s">
        <v>17</v>
      </c>
      <c r="B53" s="68" t="s">
        <v>65</v>
      </c>
      <c r="C53" s="71">
        <f t="shared" si="0"/>
        <v>102</v>
      </c>
      <c r="D53" s="70">
        <v>2</v>
      </c>
      <c r="E53" s="61">
        <v>1.9608000000000001</v>
      </c>
      <c r="F53" s="62">
        <v>1</v>
      </c>
      <c r="G53" s="61">
        <v>0.98040000000000005</v>
      </c>
      <c r="H53" s="63">
        <v>0</v>
      </c>
      <c r="I53" s="61">
        <v>0</v>
      </c>
      <c r="J53" s="62">
        <v>6</v>
      </c>
      <c r="K53" s="61">
        <v>5.8823999999999996</v>
      </c>
      <c r="L53" s="63">
        <v>88</v>
      </c>
      <c r="M53" s="61">
        <v>86.274500000000003</v>
      </c>
      <c r="N53" s="63">
        <v>0</v>
      </c>
      <c r="O53" s="61">
        <v>0</v>
      </c>
      <c r="P53" s="64">
        <v>5</v>
      </c>
      <c r="Q53" s="65">
        <v>4.9020000000000001</v>
      </c>
      <c r="R53" s="70">
        <v>15</v>
      </c>
      <c r="S53" s="65">
        <v>14.7059</v>
      </c>
      <c r="T53" s="60">
        <v>2</v>
      </c>
      <c r="U53" s="67">
        <v>1.9608000000000001</v>
      </c>
      <c r="V53" s="60">
        <v>3</v>
      </c>
      <c r="W53" s="67">
        <v>2.9411999999999998</v>
      </c>
      <c r="X53" s="73">
        <v>306</v>
      </c>
      <c r="Y53" s="74">
        <v>100</v>
      </c>
    </row>
    <row r="54" spans="1:25" s="21" customFormat="1" ht="15" customHeight="1" x14ac:dyDescent="0.2">
      <c r="A54" s="20" t="s">
        <v>17</v>
      </c>
      <c r="B54" s="22" t="s">
        <v>66</v>
      </c>
      <c r="C54" s="23">
        <f t="shared" si="0"/>
        <v>87</v>
      </c>
      <c r="D54" s="33">
        <v>0</v>
      </c>
      <c r="E54" s="25">
        <v>0</v>
      </c>
      <c r="F54" s="26">
        <v>0</v>
      </c>
      <c r="G54" s="36">
        <v>0</v>
      </c>
      <c r="H54" s="32">
        <v>9</v>
      </c>
      <c r="I54" s="36">
        <v>10.344799999999999</v>
      </c>
      <c r="J54" s="26">
        <v>53</v>
      </c>
      <c r="K54" s="25">
        <v>60.919499999999999</v>
      </c>
      <c r="L54" s="26">
        <v>23</v>
      </c>
      <c r="M54" s="25">
        <v>26.436800000000002</v>
      </c>
      <c r="N54" s="26">
        <v>0</v>
      </c>
      <c r="O54" s="25">
        <v>0</v>
      </c>
      <c r="P54" s="34">
        <v>2</v>
      </c>
      <c r="Q54" s="28">
        <v>2.2989000000000002</v>
      </c>
      <c r="R54" s="24">
        <v>11</v>
      </c>
      <c r="S54" s="28">
        <v>12.643700000000001</v>
      </c>
      <c r="T54" s="33">
        <v>0</v>
      </c>
      <c r="U54" s="29">
        <v>0</v>
      </c>
      <c r="V54" s="33">
        <v>4</v>
      </c>
      <c r="W54" s="29">
        <v>4.5976999999999997</v>
      </c>
      <c r="X54" s="30">
        <v>1971</v>
      </c>
      <c r="Y54" s="31">
        <v>100</v>
      </c>
    </row>
    <row r="55" spans="1:25" s="21" customFormat="1" ht="15" customHeight="1" x14ac:dyDescent="0.2">
      <c r="A55" s="20" t="s">
        <v>17</v>
      </c>
      <c r="B55" s="68" t="s">
        <v>67</v>
      </c>
      <c r="C55" s="59">
        <f t="shared" si="0"/>
        <v>110</v>
      </c>
      <c r="D55" s="60">
        <v>6</v>
      </c>
      <c r="E55" s="61">
        <v>5.4545000000000003</v>
      </c>
      <c r="F55" s="62">
        <v>3</v>
      </c>
      <c r="G55" s="61">
        <v>2.7273000000000001</v>
      </c>
      <c r="H55" s="63">
        <v>31</v>
      </c>
      <c r="I55" s="61">
        <v>28.181799999999999</v>
      </c>
      <c r="J55" s="63">
        <v>8</v>
      </c>
      <c r="K55" s="61">
        <v>7.2727000000000004</v>
      </c>
      <c r="L55" s="62">
        <v>57</v>
      </c>
      <c r="M55" s="61">
        <v>51.818199999999997</v>
      </c>
      <c r="N55" s="62">
        <v>2</v>
      </c>
      <c r="O55" s="61">
        <v>1.8182</v>
      </c>
      <c r="P55" s="69">
        <v>3</v>
      </c>
      <c r="Q55" s="65">
        <v>2.7273000000000001</v>
      </c>
      <c r="R55" s="60">
        <v>24</v>
      </c>
      <c r="S55" s="65">
        <v>21.818200000000001</v>
      </c>
      <c r="T55" s="70">
        <v>2</v>
      </c>
      <c r="U55" s="67">
        <v>1.8182</v>
      </c>
      <c r="V55" s="70">
        <v>7</v>
      </c>
      <c r="W55" s="67">
        <v>6.3635999999999999</v>
      </c>
      <c r="X55" s="73">
        <v>2305</v>
      </c>
      <c r="Y55" s="74">
        <v>100</v>
      </c>
    </row>
    <row r="56" spans="1:25" s="21" customFormat="1" ht="15" customHeight="1" x14ac:dyDescent="0.2">
      <c r="A56" s="20" t="s">
        <v>17</v>
      </c>
      <c r="B56" s="22" t="s">
        <v>68</v>
      </c>
      <c r="C56" s="23">
        <f t="shared" si="0"/>
        <v>116</v>
      </c>
      <c r="D56" s="24">
        <v>0</v>
      </c>
      <c r="E56" s="25">
        <v>0</v>
      </c>
      <c r="F56" s="26">
        <v>0</v>
      </c>
      <c r="G56" s="25">
        <v>0</v>
      </c>
      <c r="H56" s="26">
        <v>1</v>
      </c>
      <c r="I56" s="25">
        <v>0.86209999999999998</v>
      </c>
      <c r="J56" s="32">
        <v>7</v>
      </c>
      <c r="K56" s="25">
        <v>6.0345000000000004</v>
      </c>
      <c r="L56" s="26">
        <v>102</v>
      </c>
      <c r="M56" s="25">
        <v>87.930999999999997</v>
      </c>
      <c r="N56" s="32">
        <v>0</v>
      </c>
      <c r="O56" s="25">
        <v>0</v>
      </c>
      <c r="P56" s="27">
        <v>6</v>
      </c>
      <c r="Q56" s="28">
        <v>5.1723999999999997</v>
      </c>
      <c r="R56" s="33">
        <v>8</v>
      </c>
      <c r="S56" s="28">
        <v>6.8966000000000003</v>
      </c>
      <c r="T56" s="33">
        <v>2</v>
      </c>
      <c r="U56" s="29">
        <v>1.7241</v>
      </c>
      <c r="V56" s="33">
        <v>0</v>
      </c>
      <c r="W56" s="29">
        <v>0</v>
      </c>
      <c r="X56" s="30">
        <v>720</v>
      </c>
      <c r="Y56" s="31">
        <v>100</v>
      </c>
    </row>
    <row r="57" spans="1:25" s="21" customFormat="1" ht="15" customHeight="1" x14ac:dyDescent="0.2">
      <c r="A57" s="20" t="s">
        <v>17</v>
      </c>
      <c r="B57" s="68" t="s">
        <v>69</v>
      </c>
      <c r="C57" s="59">
        <f t="shared" si="0"/>
        <v>248</v>
      </c>
      <c r="D57" s="60">
        <v>4</v>
      </c>
      <c r="E57" s="61">
        <v>1.6129</v>
      </c>
      <c r="F57" s="63">
        <v>2</v>
      </c>
      <c r="G57" s="61">
        <v>0.80649999999999999</v>
      </c>
      <c r="H57" s="62">
        <v>39</v>
      </c>
      <c r="I57" s="61">
        <v>15.7258</v>
      </c>
      <c r="J57" s="62">
        <v>41</v>
      </c>
      <c r="K57" s="61">
        <v>16.532299999999999</v>
      </c>
      <c r="L57" s="62">
        <v>150</v>
      </c>
      <c r="M57" s="61">
        <v>60.483899999999998</v>
      </c>
      <c r="N57" s="62">
        <v>0</v>
      </c>
      <c r="O57" s="61">
        <v>0</v>
      </c>
      <c r="P57" s="69">
        <v>12</v>
      </c>
      <c r="Q57" s="65">
        <v>4.8387000000000002</v>
      </c>
      <c r="R57" s="70">
        <v>42</v>
      </c>
      <c r="S57" s="65">
        <v>16.935500000000001</v>
      </c>
      <c r="T57" s="70">
        <v>2</v>
      </c>
      <c r="U57" s="67">
        <v>0.80649999999999999</v>
      </c>
      <c r="V57" s="70">
        <v>11</v>
      </c>
      <c r="W57" s="67">
        <v>4.4355000000000002</v>
      </c>
      <c r="X57" s="73">
        <v>2232</v>
      </c>
      <c r="Y57" s="74">
        <v>100</v>
      </c>
    </row>
    <row r="58" spans="1:25" s="21" customFormat="1" ht="15" customHeight="1" thickBot="1" x14ac:dyDescent="0.25">
      <c r="A58" s="20" t="s">
        <v>17</v>
      </c>
      <c r="B58" s="37" t="s">
        <v>70</v>
      </c>
      <c r="C58" s="72">
        <f t="shared" si="0"/>
        <v>6</v>
      </c>
      <c r="D58" s="56">
        <v>0</v>
      </c>
      <c r="E58" s="39">
        <v>0</v>
      </c>
      <c r="F58" s="40">
        <v>0</v>
      </c>
      <c r="G58" s="39">
        <v>0</v>
      </c>
      <c r="H58" s="41">
        <v>1</v>
      </c>
      <c r="I58" s="39">
        <v>16.666699999999999</v>
      </c>
      <c r="J58" s="40">
        <v>0</v>
      </c>
      <c r="K58" s="39">
        <v>0</v>
      </c>
      <c r="L58" s="40">
        <v>5</v>
      </c>
      <c r="M58" s="39">
        <v>83.333299999999994</v>
      </c>
      <c r="N58" s="40">
        <v>0</v>
      </c>
      <c r="O58" s="39">
        <v>0</v>
      </c>
      <c r="P58" s="42">
        <v>0</v>
      </c>
      <c r="Q58" s="43">
        <v>0</v>
      </c>
      <c r="R58" s="38">
        <v>0</v>
      </c>
      <c r="S58" s="43">
        <v>0</v>
      </c>
      <c r="T58" s="38">
        <v>0</v>
      </c>
      <c r="U58" s="44">
        <v>0</v>
      </c>
      <c r="V58" s="38">
        <v>0</v>
      </c>
      <c r="W58" s="44">
        <v>0</v>
      </c>
      <c r="X58" s="45">
        <v>365</v>
      </c>
      <c r="Y58" s="46">
        <v>100</v>
      </c>
    </row>
    <row r="59" spans="1:25" s="49" customFormat="1" ht="15" customHeight="1" x14ac:dyDescent="0.2">
      <c r="A59" s="51"/>
      <c r="B59" s="52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53"/>
      <c r="W59" s="54"/>
      <c r="X59" s="48"/>
      <c r="Y59" s="48"/>
    </row>
    <row r="60" spans="1:25" s="21" customFormat="1" ht="15" customHeight="1" x14ac:dyDescent="0.2">
      <c r="A60" s="20"/>
      <c r="B60" s="76" t="s">
        <v>75</v>
      </c>
      <c r="C60" s="75"/>
      <c r="D60" s="75"/>
      <c r="E60" s="75"/>
      <c r="F60" s="75"/>
      <c r="G60" s="7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75"/>
      <c r="W60" s="75"/>
      <c r="X60" s="55"/>
      <c r="Y60" s="55"/>
    </row>
    <row r="61" spans="1:25" s="21" customFormat="1" ht="15" customHeight="1" x14ac:dyDescent="0.2">
      <c r="A61" s="20"/>
      <c r="B61" s="76" t="str">
        <f>CONCATENATE("NOTE: Table reads (for US Totals):  Of all ", C66," female public school students with and without disabilities who received ", LOWER(A7), ", ",D66," (",TEXT(U7,"0.0"),"%) were served solely under Section 504 and ", F66," (",TEXT(S7,"0.0"),"%) were served under IDEA.")</f>
        <v>NOTE: Table reads (for US Totals):  Of all 10,371 female public school students with and without disabilities who received disciplined for engaging in harassment or bullying on the basis of sex, 235 (2.3%) were served solely under Section 504 and 1,293 (12.5%) were served under IDEA.</v>
      </c>
      <c r="C61" s="75"/>
      <c r="D61" s="75"/>
      <c r="E61" s="75"/>
      <c r="F61" s="75"/>
      <c r="G61" s="7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75"/>
      <c r="W61" s="77"/>
      <c r="X61" s="55"/>
      <c r="Y61" s="55"/>
    </row>
    <row r="62" spans="1:25" s="21" customFormat="1" ht="15" customHeight="1" x14ac:dyDescent="0.2">
      <c r="A62" s="20"/>
      <c r="B62" s="76" t="str">
        <f>CONCATENATE("            Table reads (for US Race/Ethnicity):  Of all ",TEXT(A3,"#,##0")," female public school students with and without disabilities served under IDEA who received ",LOWER(A7), ", ",TEXT(D7,"#,##0")," (",TEXT(E7,"0.0"),"%) were American Indian or Alaska Native.")</f>
        <v xml:space="preserve">            Table reads (for US Race/Ethnicity):  Of all 10,371 female public school students with and without disabilities served under IDEA who received disciplined for engaging in harassment or bullying on the basis of sex, 189 (1.8%) were American Indian or Alaska Native.</v>
      </c>
      <c r="C62" s="75"/>
      <c r="D62" s="75"/>
      <c r="E62" s="75"/>
      <c r="F62" s="75"/>
      <c r="G62" s="7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75"/>
      <c r="W62" s="75"/>
      <c r="X62" s="55"/>
      <c r="Y62" s="55"/>
    </row>
    <row r="63" spans="1:25" s="21" customFormat="1" ht="15" customHeight="1" x14ac:dyDescent="0.2">
      <c r="A63" s="20"/>
      <c r="B63" s="89" t="s">
        <v>71</v>
      </c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55"/>
      <c r="Y63" s="55"/>
    </row>
    <row r="64" spans="1:25" s="49" customFormat="1" ht="14.1" customHeight="1" x14ac:dyDescent="0.2">
      <c r="B64" s="89" t="s">
        <v>72</v>
      </c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48"/>
      <c r="Y64" s="47"/>
    </row>
    <row r="65" spans="1:25" s="49" customFormat="1" ht="15" customHeight="1" x14ac:dyDescent="0.2">
      <c r="A65" s="5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5"/>
      <c r="W65" s="6"/>
      <c r="X65" s="48"/>
      <c r="Y65" s="48"/>
    </row>
    <row r="66" spans="1:25" ht="15" customHeight="1" x14ac:dyDescent="0.2">
      <c r="C66" s="79" t="str">
        <f>IF(ISTEXT(C7),LEFT(C7,3),TEXT(C7,"#,##0"))</f>
        <v>10,371</v>
      </c>
      <c r="D66" s="79" t="str">
        <f>IF(ISTEXT(T7),LEFT(T7,3),TEXT(T7,"#,##0"))</f>
        <v>235</v>
      </c>
      <c r="F66" s="79" t="str">
        <f>IF(ISTEXT(R7),LEFT(R7,3),TEXT(R7,"#,##0"))</f>
        <v>1,293</v>
      </c>
    </row>
  </sheetData>
  <sortState ref="A8:Y58">
    <sortCondition ref="B8:B58"/>
  </sortState>
  <mergeCells count="17">
    <mergeCell ref="B63:W63"/>
    <mergeCell ref="B64:W64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2015-09-15T12:45:36Z</cp:lastPrinted>
  <dcterms:created xsi:type="dcterms:W3CDTF">2014-03-02T22:16:30Z</dcterms:created>
  <dcterms:modified xsi:type="dcterms:W3CDTF">2020-04-25T15:59:23Z</dcterms:modified>
</cp:coreProperties>
</file>