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4240" windowHeight="13740" tabRatio="813"/>
  </bookViews>
  <sheets>
    <sheet name="Total" sheetId="51" r:id="rId1"/>
    <sheet name="Male" sheetId="52" r:id="rId2"/>
    <sheet name="Female" sheetId="53" r:id="rId3"/>
  </sheets>
  <definedNames>
    <definedName name="_xlnm.Print_Area" localSheetId="2">Female!$B$1:$AA$64</definedName>
    <definedName name="_xlnm.Print_Area" localSheetId="1">Male!$B$1:$AA$64</definedName>
    <definedName name="_xlnm.Print_Area" localSheetId="0">Total!$B$1:$AA$64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53" l="1"/>
  <c r="C57" i="53"/>
  <c r="C56" i="53"/>
  <c r="C55" i="53"/>
  <c r="C54" i="53"/>
  <c r="C53" i="53"/>
  <c r="C52" i="53"/>
  <c r="C51" i="53"/>
  <c r="C50" i="53"/>
  <c r="C49" i="53"/>
  <c r="C48" i="53"/>
  <c r="C47" i="53"/>
  <c r="C46" i="53"/>
  <c r="C45" i="53"/>
  <c r="C44" i="53"/>
  <c r="C43" i="53"/>
  <c r="C42" i="53"/>
  <c r="C41" i="53"/>
  <c r="C40" i="53"/>
  <c r="C39" i="53"/>
  <c r="C38" i="53"/>
  <c r="C37" i="53"/>
  <c r="C36" i="53"/>
  <c r="C35" i="53"/>
  <c r="C34" i="53"/>
  <c r="C33" i="53"/>
  <c r="C32" i="53"/>
  <c r="C31" i="53"/>
  <c r="C30" i="53"/>
  <c r="C29" i="53"/>
  <c r="C28" i="53"/>
  <c r="C27" i="53"/>
  <c r="C26" i="53"/>
  <c r="C25" i="53"/>
  <c r="C24" i="53"/>
  <c r="C23" i="53"/>
  <c r="C22" i="53"/>
  <c r="C21" i="53"/>
  <c r="C20" i="53"/>
  <c r="C19" i="53"/>
  <c r="C18" i="53"/>
  <c r="C17" i="53"/>
  <c r="C16" i="53"/>
  <c r="C15" i="53"/>
  <c r="C14" i="53"/>
  <c r="C13" i="53"/>
  <c r="C12" i="53"/>
  <c r="C11" i="53"/>
  <c r="C10" i="53"/>
  <c r="C9" i="53"/>
  <c r="C8" i="53"/>
  <c r="C7" i="53"/>
  <c r="A3" i="53" s="1"/>
  <c r="C58" i="52"/>
  <c r="C57" i="52"/>
  <c r="C56" i="52"/>
  <c r="C55" i="52"/>
  <c r="C54" i="52"/>
  <c r="C53" i="52"/>
  <c r="C52" i="52"/>
  <c r="C51" i="52"/>
  <c r="C50" i="52"/>
  <c r="C49" i="52"/>
  <c r="C48" i="52"/>
  <c r="C47" i="52"/>
  <c r="C46" i="52"/>
  <c r="C45" i="52"/>
  <c r="C44" i="52"/>
  <c r="C43" i="52"/>
  <c r="C42" i="52"/>
  <c r="C41" i="52"/>
  <c r="C40" i="52"/>
  <c r="C39" i="52"/>
  <c r="C38" i="52"/>
  <c r="C37" i="52"/>
  <c r="C36" i="52"/>
  <c r="C35" i="52"/>
  <c r="C34" i="52"/>
  <c r="C33" i="52"/>
  <c r="C32" i="52"/>
  <c r="C31" i="52"/>
  <c r="C30" i="52"/>
  <c r="C29" i="52"/>
  <c r="C28" i="52"/>
  <c r="C27" i="52"/>
  <c r="C26" i="52"/>
  <c r="C25" i="52"/>
  <c r="C24" i="52"/>
  <c r="C23" i="52"/>
  <c r="C22" i="52"/>
  <c r="C21" i="52"/>
  <c r="C20" i="52"/>
  <c r="C19" i="52"/>
  <c r="C18" i="52"/>
  <c r="C17" i="52"/>
  <c r="C16" i="52"/>
  <c r="C15" i="52"/>
  <c r="C14" i="52"/>
  <c r="C13" i="52"/>
  <c r="C12" i="52"/>
  <c r="C11" i="52"/>
  <c r="C10" i="52"/>
  <c r="C9" i="52"/>
  <c r="C8" i="52"/>
  <c r="C7" i="52"/>
  <c r="C58" i="51"/>
  <c r="C57" i="51"/>
  <c r="C56" i="51"/>
  <c r="C55" i="51"/>
  <c r="C54" i="51"/>
  <c r="C53" i="51"/>
  <c r="C52" i="51"/>
  <c r="C51" i="51"/>
  <c r="C50" i="51"/>
  <c r="C49" i="51"/>
  <c r="C48" i="51"/>
  <c r="C47" i="51"/>
  <c r="C46" i="51"/>
  <c r="C45" i="51"/>
  <c r="C44" i="51"/>
  <c r="C43" i="51"/>
  <c r="C42" i="51"/>
  <c r="C41" i="51"/>
  <c r="C40" i="51"/>
  <c r="C39" i="51"/>
  <c r="C38" i="51"/>
  <c r="C37" i="51"/>
  <c r="C36" i="51"/>
  <c r="C35" i="51"/>
  <c r="C34" i="51"/>
  <c r="C33" i="51"/>
  <c r="C32" i="51"/>
  <c r="C31" i="51"/>
  <c r="C30" i="51"/>
  <c r="C29" i="51"/>
  <c r="C28" i="51"/>
  <c r="C27" i="51"/>
  <c r="C26" i="51"/>
  <c r="C25" i="51"/>
  <c r="C24" i="51"/>
  <c r="C23" i="51"/>
  <c r="C22" i="51"/>
  <c r="C21" i="51"/>
  <c r="C20" i="51"/>
  <c r="C19" i="51"/>
  <c r="C18" i="51"/>
  <c r="C17" i="51"/>
  <c r="C16" i="51"/>
  <c r="C15" i="51"/>
  <c r="C14" i="51"/>
  <c r="C13" i="51"/>
  <c r="C12" i="51"/>
  <c r="C11" i="51"/>
  <c r="C10" i="51"/>
  <c r="C9" i="51"/>
  <c r="C8" i="51"/>
  <c r="C7" i="51"/>
  <c r="A3" i="51" s="1"/>
  <c r="A3" i="52"/>
  <c r="B62" i="51" l="1"/>
  <c r="B61" i="51"/>
  <c r="B2" i="51"/>
  <c r="A7" i="53" l="1"/>
  <c r="A7" i="52"/>
  <c r="B2" i="53" l="1"/>
  <c r="B62" i="53"/>
  <c r="B61" i="53"/>
  <c r="B2" i="52"/>
  <c r="B62" i="52"/>
  <c r="B61" i="52"/>
</calcChain>
</file>

<file path=xl/sharedStrings.xml><?xml version="1.0" encoding="utf-8"?>
<sst xmlns="http://schemas.openxmlformats.org/spreadsheetml/2006/main" count="424" uniqueCount="76">
  <si>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</si>
  <si>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</si>
  <si>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</si>
  <si>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</si>
  <si>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</si>
  <si>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</si>
  <si>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</si>
  <si>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</si>
  <si>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</si>
  <si>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</si>
  <si>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United States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</si>
  <si>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</si>
  <si>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</si>
  <si>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</si>
  <si>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</si>
  <si>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</si>
  <si>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</si>
  <si>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reported to have been harassed or bullied on the basis of disability</t>
  </si>
  <si>
    <t>Number of Schools</t>
  </si>
  <si>
    <t>disciplined for engaging in harassment or bullying on the basis of race, color or national origin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</si>
  <si>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</si>
  <si>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</si>
  <si>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</si>
  <si>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</si>
  <si>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</si>
  <si>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</si>
  <si>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</si>
  <si>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</si>
  <si>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</si>
  <si>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</si>
  <si>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</si>
  <si>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</si>
  <si>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</si>
  <si>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</si>
  <si>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</si>
  <si>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</si>
  <si>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</si>
  <si>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</si>
  <si>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</si>
  <si>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</si>
  <si>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</si>
  <si>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</si>
  <si>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</si>
  <si>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</si>
  <si>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</si>
  <si>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</si>
  <si>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</si>
  <si>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</si>
  <si>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</si>
  <si>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</si>
  <si>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</si>
  <si>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</si>
  <si>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</si>
  <si>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</si>
  <si>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</si>
  <si>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</si>
  <si>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</si>
  <si>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</si>
  <si>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</si>
  <si>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</si>
  <si>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</si>
  <si>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</si>
  <si>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</si>
  <si>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</si>
  <si>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</si>
  <si>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</si>
  <si>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</si>
  <si>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</si>
  <si>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</si>
  <si>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</si>
  <si>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</si>
  <si>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99.8% of responding schools.</t>
  </si>
  <si>
    <t>SOURCE: U.S. Department of Education, Office for Civil Rights, Civil Rights Data Collection, 2015-16, available at http://ocrdata.ed.gov. Data notes are available at https://ocrdata.ed.gov/Downloads/Data-Notes-2015-16-CRDC.pdf</t>
  </si>
  <si>
    <t xml:space="preserve">Race/Ethnicity </t>
  </si>
  <si>
    <r>
      <t>Percent</t>
    </r>
    <r>
      <rPr>
        <b/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</si>
  <si>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Percentage over all public school students with and without disabilities (both students with disabilities served under IDEA and students with disabilities served solely under Section 504).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</si>
</sst>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3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58800012207406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9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5" fontId="18" fillId="0" borderId="11" xfId="2" applyNumberFormat="1" applyFont="1" applyFill="1" applyBorder="1" applyAlignment="1">
      <alignment horizontal="right"/>
    </xf>
    <xf numFmtId="164" fontId="18" fillId="0" borderId="15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0" borderId="1" xfId="2" quotePrefix="1" applyNumberFormat="1" applyFont="1" applyFill="1" applyBorder="1" applyAlignment="1">
      <alignment horizontal="right"/>
    </xf>
    <xf numFmtId="165" fontId="18" fillId="0" borderId="17" xfId="2" quotePrefix="1" applyNumberFormat="1" applyFont="1" applyFill="1" applyBorder="1" applyAlignment="1">
      <alignment horizontal="right"/>
    </xf>
    <xf numFmtId="164" fontId="18" fillId="0" borderId="10" xfId="2" applyNumberFormat="1" applyFont="1" applyFill="1" applyBorder="1" applyAlignment="1">
      <alignment horizontal="right"/>
    </xf>
    <xf numFmtId="164" fontId="18" fillId="0" borderId="1" xfId="2" applyNumberFormat="1" applyFont="1" applyFill="1" applyBorder="1" applyAlignment="1">
      <alignment horizontal="right"/>
    </xf>
    <xf numFmtId="37" fontId="18" fillId="0" borderId="21" xfId="4" applyNumberFormat="1" applyFont="1" applyFill="1" applyBorder="1"/>
    <xf numFmtId="164" fontId="18" fillId="0" borderId="17" xfId="2" applyNumberFormat="1" applyFont="1" applyFill="1" applyBorder="1"/>
    <xf numFmtId="0" fontId="16" fillId="2" borderId="0" xfId="2" applyFont="1" applyFill="1" applyBorder="1"/>
    <xf numFmtId="0" fontId="20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6" fillId="0" borderId="0" xfId="4" applyFont="1"/>
    <xf numFmtId="0" fontId="20" fillId="0" borderId="0" xfId="2" quotePrefix="1" applyFont="1"/>
    <xf numFmtId="0" fontId="20" fillId="0" borderId="0" xfId="2" applyFont="1" applyBorder="1"/>
    <xf numFmtId="0" fontId="18" fillId="0" borderId="0" xfId="4" applyFont="1" applyBorder="1"/>
    <xf numFmtId="0" fontId="18" fillId="0" borderId="0" xfId="2" applyFont="1" applyFill="1"/>
    <xf numFmtId="165" fontId="18" fillId="0" borderId="11" xfId="2" quotePrefix="1" applyNumberFormat="1" applyFont="1" applyFill="1" applyBorder="1" applyAlignment="1">
      <alignment horizontal="right"/>
    </xf>
    <xf numFmtId="0" fontId="7" fillId="0" borderId="0" xfId="1" applyFont="1" applyAlignment="1"/>
    <xf numFmtId="0" fontId="18" fillId="3" borderId="12" xfId="3" applyFont="1" applyFill="1" applyBorder="1" applyAlignment="1">
      <alignment horizontal="left" vertical="center"/>
    </xf>
    <xf numFmtId="165" fontId="18" fillId="3" borderId="20" xfId="2" applyNumberFormat="1" applyFont="1" applyFill="1" applyBorder="1" applyAlignment="1">
      <alignment horizontal="right"/>
    </xf>
    <xf numFmtId="165" fontId="18" fillId="3" borderId="13" xfId="2" applyNumberFormat="1" applyFont="1" applyFill="1" applyBorder="1" applyAlignment="1">
      <alignment horizontal="right"/>
    </xf>
    <xf numFmtId="164" fontId="18" fillId="3" borderId="14" xfId="2" applyNumberFormat="1" applyFont="1" applyFill="1" applyBorder="1" applyAlignment="1">
      <alignment horizontal="right"/>
    </xf>
    <xf numFmtId="165" fontId="18" fillId="3" borderId="0" xfId="2" applyNumberFormat="1" applyFont="1" applyFill="1" applyBorder="1" applyAlignment="1">
      <alignment horizontal="right"/>
    </xf>
    <xf numFmtId="165" fontId="18" fillId="3" borderId="0" xfId="2" quotePrefix="1" applyNumberFormat="1" applyFont="1" applyFill="1" applyBorder="1" applyAlignment="1">
      <alignment horizontal="right"/>
    </xf>
    <xf numFmtId="165" fontId="18" fillId="3" borderId="19" xfId="2" applyNumberFormat="1" applyFont="1" applyFill="1" applyBorder="1" applyAlignment="1">
      <alignment horizontal="right"/>
    </xf>
    <xf numFmtId="164" fontId="18" fillId="3" borderId="5" xfId="2" applyNumberFormat="1" applyFont="1" applyFill="1" applyBorder="1" applyAlignment="1">
      <alignment horizontal="right"/>
    </xf>
    <xf numFmtId="165" fontId="18" fillId="3" borderId="23" xfId="2" applyNumberFormat="1" applyFont="1" applyFill="1" applyBorder="1" applyAlignment="1">
      <alignment horizontal="right"/>
    </xf>
    <xf numFmtId="164" fontId="18" fillId="3" borderId="0" xfId="2" applyNumberFormat="1" applyFont="1" applyFill="1" applyBorder="1" applyAlignment="1">
      <alignment horizontal="right"/>
    </xf>
    <xf numFmtId="37" fontId="18" fillId="3" borderId="20" xfId="4" applyNumberFormat="1" applyFont="1" applyFill="1" applyBorder="1"/>
    <xf numFmtId="164" fontId="18" fillId="3" borderId="19" xfId="2" applyNumberFormat="1" applyFont="1" applyFill="1" applyBorder="1"/>
    <xf numFmtId="0" fontId="18" fillId="3" borderId="0" xfId="23" applyFont="1" applyFill="1" applyBorder="1"/>
    <xf numFmtId="165" fontId="18" fillId="3" borderId="19" xfId="2" quotePrefix="1" applyNumberFormat="1" applyFont="1" applyFill="1" applyBorder="1" applyAlignment="1">
      <alignment horizontal="right"/>
    </xf>
    <xf numFmtId="165" fontId="18" fillId="3" borderId="13" xfId="2" quotePrefix="1" applyNumberFormat="1" applyFont="1" applyFill="1" applyBorder="1" applyAlignment="1">
      <alignment horizontal="right"/>
    </xf>
    <xf numFmtId="165" fontId="18" fillId="3" borderId="20" xfId="2" quotePrefix="1" applyNumberFormat="1" applyFont="1" applyFill="1" applyBorder="1" applyAlignment="1">
      <alignment horizontal="right"/>
    </xf>
    <xf numFmtId="165" fontId="18" fillId="0" borderId="21" xfId="2" quotePrefix="1" applyNumberFormat="1" applyFont="1" applyFill="1" applyBorder="1" applyAlignment="1">
      <alignment horizontal="right"/>
    </xf>
    <xf numFmtId="0" fontId="18" fillId="0" borderId="0" xfId="2" applyFont="1" applyFill="1" applyBorder="1"/>
    <xf numFmtId="0" fontId="18" fillId="0" borderId="0" xfId="2" quotePrefix="1" applyFont="1" applyFill="1" applyAlignment="1">
      <alignment horizontal="left"/>
    </xf>
    <xf numFmtId="165" fontId="13" fillId="0" borderId="0" xfId="2" applyNumberFormat="1" applyFont="1"/>
    <xf numFmtId="0" fontId="18" fillId="0" borderId="0" xfId="4" applyFont="1" applyFill="1" applyBorder="1" applyAlignment="1">
      <alignment vertical="center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5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3" style="9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8"/>
      <c r="B2" s="57" t="str">
        <f>CONCATENATE("Number and percentage of public school students ", LOWER(A7), ", by race/ethnicity, disability status, and English proficiency, by state: School Year 2015-16")</f>
        <v>Number and percentage of public school students disciplined for engaging in harassment or bullying on the basis of race, color or national origin, by race/ethnicity, disability status, and English proficiency, by state: School Year 2015-16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5" s="1" customFormat="1" ht="15" customHeight="1" thickBot="1" x14ac:dyDescent="0.3">
      <c r="A3" s="77">
        <f>C7</f>
        <v>28677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1" customFormat="1" ht="24.95" customHeight="1" x14ac:dyDescent="0.2">
      <c r="A4" s="10"/>
      <c r="B4" s="79" t="s">
        <v>0</v>
      </c>
      <c r="C4" s="81" t="s">
        <v>11</v>
      </c>
      <c r="D4" s="83" t="s">
        <v>73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86" t="s">
        <v>12</v>
      </c>
      <c r="S4" s="87"/>
      <c r="T4" s="86" t="s">
        <v>13</v>
      </c>
      <c r="U4" s="87"/>
      <c r="V4" s="86" t="s">
        <v>14</v>
      </c>
      <c r="W4" s="87"/>
      <c r="X4" s="93" t="s">
        <v>18</v>
      </c>
      <c r="Y4" s="95" t="s">
        <v>15</v>
      </c>
    </row>
    <row r="5" spans="1:25" s="11" customFormat="1" ht="24.95" customHeight="1" x14ac:dyDescent="0.2">
      <c r="A5" s="10"/>
      <c r="B5" s="80"/>
      <c r="C5" s="82"/>
      <c r="D5" s="97" t="s">
        <v>1</v>
      </c>
      <c r="E5" s="91"/>
      <c r="F5" s="98" t="s">
        <v>2</v>
      </c>
      <c r="G5" s="91"/>
      <c r="H5" s="90" t="s">
        <v>3</v>
      </c>
      <c r="I5" s="91"/>
      <c r="J5" s="90" t="s">
        <v>4</v>
      </c>
      <c r="K5" s="91"/>
      <c r="L5" s="90" t="s">
        <v>5</v>
      </c>
      <c r="M5" s="91"/>
      <c r="N5" s="90" t="s">
        <v>6</v>
      </c>
      <c r="O5" s="91"/>
      <c r="P5" s="90" t="s">
        <v>7</v>
      </c>
      <c r="Q5" s="92"/>
      <c r="R5" s="88"/>
      <c r="S5" s="89"/>
      <c r="T5" s="88"/>
      <c r="U5" s="89"/>
      <c r="V5" s="88"/>
      <c r="W5" s="89"/>
      <c r="X5" s="94"/>
      <c r="Y5" s="96"/>
    </row>
    <row r="6" spans="1:25" s="11" customFormat="1" ht="15" customHeight="1" thickBot="1" x14ac:dyDescent="0.25">
      <c r="A6" s="10"/>
      <c r="B6" s="12"/>
      <c r="C6" s="50"/>
      <c r="D6" s="13" t="s">
        <v>8</v>
      </c>
      <c r="E6" s="14" t="s">
        <v>16</v>
      </c>
      <c r="F6" s="15" t="s">
        <v>8</v>
      </c>
      <c r="G6" s="14" t="s">
        <v>16</v>
      </c>
      <c r="H6" s="15" t="s">
        <v>8</v>
      </c>
      <c r="I6" s="14" t="s">
        <v>16</v>
      </c>
      <c r="J6" s="15" t="s">
        <v>8</v>
      </c>
      <c r="K6" s="14" t="s">
        <v>16</v>
      </c>
      <c r="L6" s="15" t="s">
        <v>8</v>
      </c>
      <c r="M6" s="14" t="s">
        <v>16</v>
      </c>
      <c r="N6" s="15" t="s">
        <v>8</v>
      </c>
      <c r="O6" s="14" t="s">
        <v>16</v>
      </c>
      <c r="P6" s="15" t="s">
        <v>8</v>
      </c>
      <c r="Q6" s="16" t="s">
        <v>16</v>
      </c>
      <c r="R6" s="13" t="s">
        <v>8</v>
      </c>
      <c r="S6" s="17" t="s">
        <v>74</v>
      </c>
      <c r="T6" s="13" t="s">
        <v>8</v>
      </c>
      <c r="U6" s="17" t="s">
        <v>74</v>
      </c>
      <c r="V6" s="15" t="s">
        <v>8</v>
      </c>
      <c r="W6" s="17" t="s">
        <v>9</v>
      </c>
      <c r="X6" s="18"/>
      <c r="Y6" s="19"/>
    </row>
    <row r="7" spans="1:25" s="21" customFormat="1" ht="15" customHeight="1" x14ac:dyDescent="0.2">
      <c r="A7" s="20" t="s">
        <v>19</v>
      </c>
      <c r="B7" s="58" t="s">
        <v>10</v>
      </c>
      <c r="C7" s="59">
        <f>D7+F7+H7+J7+L7+N7+P7</f>
        <v>28677</v>
      </c>
      <c r="D7" s="60">
        <v>646</v>
      </c>
      <c r="E7" s="61">
        <v>2.2526999999999999</v>
      </c>
      <c r="F7" s="62">
        <v>709</v>
      </c>
      <c r="G7" s="61">
        <v>2.4723999999999999</v>
      </c>
      <c r="H7" s="62">
        <v>5601</v>
      </c>
      <c r="I7" s="61">
        <v>19.531300000000002</v>
      </c>
      <c r="J7" s="62">
        <v>5603</v>
      </c>
      <c r="K7" s="61">
        <v>19.5383</v>
      </c>
      <c r="L7" s="62">
        <v>14647</v>
      </c>
      <c r="M7" s="61">
        <v>51.075800000000001</v>
      </c>
      <c r="N7" s="63">
        <v>257</v>
      </c>
      <c r="O7" s="61">
        <v>0.8962</v>
      </c>
      <c r="P7" s="64">
        <v>1214</v>
      </c>
      <c r="Q7" s="65">
        <v>4.2333600000000002</v>
      </c>
      <c r="R7" s="66">
        <v>5220</v>
      </c>
      <c r="S7" s="65">
        <v>18.2027</v>
      </c>
      <c r="T7" s="66">
        <v>707</v>
      </c>
      <c r="U7" s="67">
        <v>2.4653999999999998</v>
      </c>
      <c r="V7" s="66">
        <v>1879</v>
      </c>
      <c r="W7" s="67">
        <v>6.5522999999999998</v>
      </c>
      <c r="X7" s="68">
        <v>96360</v>
      </c>
      <c r="Y7" s="69">
        <v>99.798000000000002</v>
      </c>
    </row>
    <row r="8" spans="1:25" s="21" customFormat="1" ht="15" customHeight="1" x14ac:dyDescent="0.2">
      <c r="A8" s="20" t="s">
        <v>17</v>
      </c>
      <c r="B8" s="22" t="s">
        <v>21</v>
      </c>
      <c r="C8" s="23">
        <f t="shared" ref="C8:C58" si="0">D8+F8+H8+J8+L8+N8+P8</f>
        <v>546</v>
      </c>
      <c r="D8" s="24">
        <v>1</v>
      </c>
      <c r="E8" s="25">
        <v>0.1832</v>
      </c>
      <c r="F8" s="26">
        <v>0</v>
      </c>
      <c r="G8" s="25">
        <v>0</v>
      </c>
      <c r="H8" s="32">
        <v>16</v>
      </c>
      <c r="I8" s="25">
        <v>2.9304000000000001</v>
      </c>
      <c r="J8" s="26">
        <v>319</v>
      </c>
      <c r="K8" s="25">
        <v>58.424900000000001</v>
      </c>
      <c r="L8" s="26">
        <v>206</v>
      </c>
      <c r="M8" s="25">
        <v>37.728900000000003</v>
      </c>
      <c r="N8" s="26">
        <v>1</v>
      </c>
      <c r="O8" s="25">
        <v>0.1832</v>
      </c>
      <c r="P8" s="34">
        <v>3</v>
      </c>
      <c r="Q8" s="28">
        <v>0.54944999999999999</v>
      </c>
      <c r="R8" s="24">
        <v>82</v>
      </c>
      <c r="S8" s="28">
        <v>15.0183</v>
      </c>
      <c r="T8" s="33">
        <v>2</v>
      </c>
      <c r="U8" s="29">
        <v>0.36630000000000001</v>
      </c>
      <c r="V8" s="33">
        <v>26</v>
      </c>
      <c r="W8" s="29">
        <v>4.7618999999999998</v>
      </c>
      <c r="X8" s="30">
        <v>1400</v>
      </c>
      <c r="Y8" s="31">
        <v>100</v>
      </c>
    </row>
    <row r="9" spans="1:25" s="21" customFormat="1" ht="15" customHeight="1" x14ac:dyDescent="0.2">
      <c r="A9" s="20" t="s">
        <v>17</v>
      </c>
      <c r="B9" s="70" t="s">
        <v>20</v>
      </c>
      <c r="C9" s="59">
        <f t="shared" si="0"/>
        <v>15</v>
      </c>
      <c r="D9" s="60">
        <v>9</v>
      </c>
      <c r="E9" s="61">
        <v>60</v>
      </c>
      <c r="F9" s="62">
        <v>2</v>
      </c>
      <c r="G9" s="61">
        <v>13.333299999999999</v>
      </c>
      <c r="H9" s="62">
        <v>0</v>
      </c>
      <c r="I9" s="61">
        <v>0</v>
      </c>
      <c r="J9" s="63">
        <v>0</v>
      </c>
      <c r="K9" s="61">
        <v>0</v>
      </c>
      <c r="L9" s="63">
        <v>4</v>
      </c>
      <c r="M9" s="61">
        <v>26.666699999999999</v>
      </c>
      <c r="N9" s="62">
        <v>0</v>
      </c>
      <c r="O9" s="61">
        <v>0</v>
      </c>
      <c r="P9" s="71">
        <v>0</v>
      </c>
      <c r="Q9" s="65">
        <v>0</v>
      </c>
      <c r="R9" s="72">
        <v>0</v>
      </c>
      <c r="S9" s="65">
        <v>0</v>
      </c>
      <c r="T9" s="72">
        <v>0</v>
      </c>
      <c r="U9" s="67">
        <v>0</v>
      </c>
      <c r="V9" s="72">
        <v>0</v>
      </c>
      <c r="W9" s="67">
        <v>0</v>
      </c>
      <c r="X9" s="68">
        <v>503</v>
      </c>
      <c r="Y9" s="69">
        <v>100</v>
      </c>
    </row>
    <row r="10" spans="1:25" s="21" customFormat="1" ht="15" customHeight="1" x14ac:dyDescent="0.2">
      <c r="A10" s="20" t="s">
        <v>17</v>
      </c>
      <c r="B10" s="22" t="s">
        <v>23</v>
      </c>
      <c r="C10" s="23">
        <f t="shared" si="0"/>
        <v>461</v>
      </c>
      <c r="D10" s="33">
        <v>47</v>
      </c>
      <c r="E10" s="25">
        <v>10.1952</v>
      </c>
      <c r="F10" s="26">
        <v>3</v>
      </c>
      <c r="G10" s="25">
        <v>0.65080000000000005</v>
      </c>
      <c r="H10" s="32">
        <v>159</v>
      </c>
      <c r="I10" s="25">
        <v>34.490200000000002</v>
      </c>
      <c r="J10" s="26">
        <v>58</v>
      </c>
      <c r="K10" s="25">
        <v>12.581300000000001</v>
      </c>
      <c r="L10" s="32">
        <v>173</v>
      </c>
      <c r="M10" s="25">
        <v>37.527099999999997</v>
      </c>
      <c r="N10" s="32">
        <v>1</v>
      </c>
      <c r="O10" s="25">
        <v>0.21690000000000001</v>
      </c>
      <c r="P10" s="27">
        <v>20</v>
      </c>
      <c r="Q10" s="28">
        <v>4.3383900000000004</v>
      </c>
      <c r="R10" s="33">
        <v>50</v>
      </c>
      <c r="S10" s="28">
        <v>10.846</v>
      </c>
      <c r="T10" s="33">
        <v>3</v>
      </c>
      <c r="U10" s="29">
        <v>0.65080000000000005</v>
      </c>
      <c r="V10" s="33">
        <v>8</v>
      </c>
      <c r="W10" s="29">
        <v>1.7354000000000001</v>
      </c>
      <c r="X10" s="30">
        <v>1977</v>
      </c>
      <c r="Y10" s="31">
        <v>99.697000000000003</v>
      </c>
    </row>
    <row r="11" spans="1:25" s="21" customFormat="1" ht="15" customHeight="1" x14ac:dyDescent="0.2">
      <c r="A11" s="20" t="s">
        <v>17</v>
      </c>
      <c r="B11" s="70" t="s">
        <v>22</v>
      </c>
      <c r="C11" s="59">
        <f t="shared" si="0"/>
        <v>428</v>
      </c>
      <c r="D11" s="60">
        <v>0</v>
      </c>
      <c r="E11" s="61">
        <v>0</v>
      </c>
      <c r="F11" s="63">
        <v>1</v>
      </c>
      <c r="G11" s="61">
        <v>0.2336</v>
      </c>
      <c r="H11" s="62">
        <v>31</v>
      </c>
      <c r="I11" s="61">
        <v>7.2430000000000003</v>
      </c>
      <c r="J11" s="62">
        <v>173</v>
      </c>
      <c r="K11" s="61">
        <v>40.4206</v>
      </c>
      <c r="L11" s="62">
        <v>209</v>
      </c>
      <c r="M11" s="61">
        <v>48.831800000000001</v>
      </c>
      <c r="N11" s="62">
        <v>0</v>
      </c>
      <c r="O11" s="61">
        <v>0</v>
      </c>
      <c r="P11" s="71">
        <v>14</v>
      </c>
      <c r="Q11" s="65">
        <v>3.2710300000000001</v>
      </c>
      <c r="R11" s="72">
        <v>16</v>
      </c>
      <c r="S11" s="65">
        <v>3.7383000000000002</v>
      </c>
      <c r="T11" s="60">
        <v>12</v>
      </c>
      <c r="U11" s="67">
        <v>2.8037000000000001</v>
      </c>
      <c r="V11" s="60">
        <v>10</v>
      </c>
      <c r="W11" s="67">
        <v>2.3363999999999998</v>
      </c>
      <c r="X11" s="68">
        <v>1092</v>
      </c>
      <c r="Y11" s="69">
        <v>99.816999999999993</v>
      </c>
    </row>
    <row r="12" spans="1:25" s="21" customFormat="1" ht="15" customHeight="1" x14ac:dyDescent="0.2">
      <c r="A12" s="20" t="s">
        <v>17</v>
      </c>
      <c r="B12" s="22" t="s">
        <v>24</v>
      </c>
      <c r="C12" s="23">
        <f t="shared" si="0"/>
        <v>6229</v>
      </c>
      <c r="D12" s="24">
        <v>80</v>
      </c>
      <c r="E12" s="25">
        <v>1.2843</v>
      </c>
      <c r="F12" s="32">
        <v>242</v>
      </c>
      <c r="G12" s="25">
        <v>3.8851</v>
      </c>
      <c r="H12" s="26">
        <v>2442</v>
      </c>
      <c r="I12" s="25">
        <v>39.203699999999998</v>
      </c>
      <c r="J12" s="26">
        <v>740</v>
      </c>
      <c r="K12" s="25">
        <v>11.879899999999999</v>
      </c>
      <c r="L12" s="26">
        <v>2314</v>
      </c>
      <c r="M12" s="25">
        <v>37.148800000000001</v>
      </c>
      <c r="N12" s="32">
        <v>43</v>
      </c>
      <c r="O12" s="25">
        <v>0.69030000000000002</v>
      </c>
      <c r="P12" s="34">
        <v>368</v>
      </c>
      <c r="Q12" s="28">
        <v>5.9078499999999998</v>
      </c>
      <c r="R12" s="33">
        <v>1073</v>
      </c>
      <c r="S12" s="28">
        <v>17.225899999999999</v>
      </c>
      <c r="T12" s="24">
        <v>185</v>
      </c>
      <c r="U12" s="29">
        <v>2.97</v>
      </c>
      <c r="V12" s="24">
        <v>881</v>
      </c>
      <c r="W12" s="29">
        <v>14.1435</v>
      </c>
      <c r="X12" s="30">
        <v>10138</v>
      </c>
      <c r="Y12" s="31">
        <v>99.644999999999996</v>
      </c>
    </row>
    <row r="13" spans="1:25" s="21" customFormat="1" ht="15" customHeight="1" x14ac:dyDescent="0.2">
      <c r="A13" s="20" t="s">
        <v>17</v>
      </c>
      <c r="B13" s="70" t="s">
        <v>25</v>
      </c>
      <c r="C13" s="59">
        <f t="shared" si="0"/>
        <v>293</v>
      </c>
      <c r="D13" s="60">
        <v>0</v>
      </c>
      <c r="E13" s="61">
        <v>0</v>
      </c>
      <c r="F13" s="63">
        <v>5</v>
      </c>
      <c r="G13" s="61">
        <v>1.7064999999999999</v>
      </c>
      <c r="H13" s="62">
        <v>106</v>
      </c>
      <c r="I13" s="61">
        <v>36.177500000000002</v>
      </c>
      <c r="J13" s="63">
        <v>43</v>
      </c>
      <c r="K13" s="61">
        <v>14.675800000000001</v>
      </c>
      <c r="L13" s="62">
        <v>130</v>
      </c>
      <c r="M13" s="61">
        <v>44.368600000000001</v>
      </c>
      <c r="N13" s="62">
        <v>0</v>
      </c>
      <c r="O13" s="61">
        <v>0</v>
      </c>
      <c r="P13" s="64">
        <v>9</v>
      </c>
      <c r="Q13" s="65">
        <v>3.0716700000000001</v>
      </c>
      <c r="R13" s="60">
        <v>46</v>
      </c>
      <c r="S13" s="65">
        <v>15.6997</v>
      </c>
      <c r="T13" s="72">
        <v>6</v>
      </c>
      <c r="U13" s="67">
        <v>2.0478000000000001</v>
      </c>
      <c r="V13" s="72">
        <v>48</v>
      </c>
      <c r="W13" s="67">
        <v>16.382300000000001</v>
      </c>
      <c r="X13" s="68">
        <v>1868</v>
      </c>
      <c r="Y13" s="69">
        <v>98.287000000000006</v>
      </c>
    </row>
    <row r="14" spans="1:25" s="21" customFormat="1" ht="15" customHeight="1" x14ac:dyDescent="0.2">
      <c r="A14" s="20" t="s">
        <v>17</v>
      </c>
      <c r="B14" s="22" t="s">
        <v>26</v>
      </c>
      <c r="C14" s="35">
        <f t="shared" si="0"/>
        <v>183</v>
      </c>
      <c r="D14" s="24">
        <v>0</v>
      </c>
      <c r="E14" s="25">
        <v>0</v>
      </c>
      <c r="F14" s="26">
        <v>7</v>
      </c>
      <c r="G14" s="25">
        <v>3.8250999999999999</v>
      </c>
      <c r="H14" s="32">
        <v>32</v>
      </c>
      <c r="I14" s="25">
        <v>17.4863</v>
      </c>
      <c r="J14" s="32">
        <v>45</v>
      </c>
      <c r="K14" s="25">
        <v>24.590199999999999</v>
      </c>
      <c r="L14" s="32">
        <v>93</v>
      </c>
      <c r="M14" s="25">
        <v>50.819699999999997</v>
      </c>
      <c r="N14" s="26">
        <v>0</v>
      </c>
      <c r="O14" s="25">
        <v>0</v>
      </c>
      <c r="P14" s="27">
        <v>6</v>
      </c>
      <c r="Q14" s="28">
        <v>3.2786900000000001</v>
      </c>
      <c r="R14" s="33">
        <v>32</v>
      </c>
      <c r="S14" s="28">
        <v>17.4863</v>
      </c>
      <c r="T14" s="24">
        <v>16</v>
      </c>
      <c r="U14" s="29">
        <v>8.7431999999999999</v>
      </c>
      <c r="V14" s="24">
        <v>7</v>
      </c>
      <c r="W14" s="29">
        <v>3.8250999999999999</v>
      </c>
      <c r="X14" s="30">
        <v>1238</v>
      </c>
      <c r="Y14" s="31">
        <v>100</v>
      </c>
    </row>
    <row r="15" spans="1:25" s="21" customFormat="1" ht="15" customHeight="1" x14ac:dyDescent="0.2">
      <c r="A15" s="20" t="s">
        <v>17</v>
      </c>
      <c r="B15" s="70" t="s">
        <v>28</v>
      </c>
      <c r="C15" s="73">
        <f t="shared" si="0"/>
        <v>37</v>
      </c>
      <c r="D15" s="60">
        <v>1</v>
      </c>
      <c r="E15" s="61">
        <v>2.7027000000000001</v>
      </c>
      <c r="F15" s="62">
        <v>0</v>
      </c>
      <c r="G15" s="61">
        <v>0</v>
      </c>
      <c r="H15" s="62">
        <v>2</v>
      </c>
      <c r="I15" s="61">
        <v>5.4054000000000002</v>
      </c>
      <c r="J15" s="63">
        <v>12</v>
      </c>
      <c r="K15" s="61">
        <v>32.432400000000001</v>
      </c>
      <c r="L15" s="62">
        <v>21</v>
      </c>
      <c r="M15" s="61">
        <v>56.756799999999998</v>
      </c>
      <c r="N15" s="63">
        <v>0</v>
      </c>
      <c r="O15" s="61">
        <v>0</v>
      </c>
      <c r="P15" s="64">
        <v>1</v>
      </c>
      <c r="Q15" s="65">
        <v>2.7027000000000001</v>
      </c>
      <c r="R15" s="72">
        <v>3</v>
      </c>
      <c r="S15" s="65">
        <v>8.1081000000000003</v>
      </c>
      <c r="T15" s="60">
        <v>1</v>
      </c>
      <c r="U15" s="67">
        <v>2.7027000000000001</v>
      </c>
      <c r="V15" s="60">
        <v>0</v>
      </c>
      <c r="W15" s="67">
        <v>0</v>
      </c>
      <c r="X15" s="68">
        <v>235</v>
      </c>
      <c r="Y15" s="69">
        <v>100</v>
      </c>
    </row>
    <row r="16" spans="1:25" s="21" customFormat="1" ht="15" customHeight="1" x14ac:dyDescent="0.2">
      <c r="A16" s="20" t="s">
        <v>17</v>
      </c>
      <c r="B16" s="22" t="s">
        <v>27</v>
      </c>
      <c r="C16" s="35">
        <f t="shared" si="0"/>
        <v>32</v>
      </c>
      <c r="D16" s="33">
        <v>0</v>
      </c>
      <c r="E16" s="25">
        <v>0</v>
      </c>
      <c r="F16" s="32">
        <v>0</v>
      </c>
      <c r="G16" s="25">
        <v>0</v>
      </c>
      <c r="H16" s="26">
        <v>4</v>
      </c>
      <c r="I16" s="25">
        <v>12.5</v>
      </c>
      <c r="J16" s="32">
        <v>25</v>
      </c>
      <c r="K16" s="25">
        <v>78.125</v>
      </c>
      <c r="L16" s="26">
        <v>3</v>
      </c>
      <c r="M16" s="25">
        <v>9.375</v>
      </c>
      <c r="N16" s="32">
        <v>0</v>
      </c>
      <c r="O16" s="25">
        <v>0</v>
      </c>
      <c r="P16" s="27">
        <v>0</v>
      </c>
      <c r="Q16" s="28">
        <v>0</v>
      </c>
      <c r="R16" s="24">
        <v>5</v>
      </c>
      <c r="S16" s="28">
        <v>15.625</v>
      </c>
      <c r="T16" s="24">
        <v>0</v>
      </c>
      <c r="U16" s="29">
        <v>0</v>
      </c>
      <c r="V16" s="24">
        <v>2</v>
      </c>
      <c r="W16" s="29">
        <v>6.25</v>
      </c>
      <c r="X16" s="30">
        <v>221</v>
      </c>
      <c r="Y16" s="31">
        <v>100</v>
      </c>
    </row>
    <row r="17" spans="1:25" s="21" customFormat="1" ht="15" customHeight="1" x14ac:dyDescent="0.2">
      <c r="A17" s="20" t="s">
        <v>17</v>
      </c>
      <c r="B17" s="70" t="s">
        <v>29</v>
      </c>
      <c r="C17" s="59">
        <f t="shared" si="0"/>
        <v>8</v>
      </c>
      <c r="D17" s="60">
        <v>0</v>
      </c>
      <c r="E17" s="61">
        <v>0</v>
      </c>
      <c r="F17" s="63">
        <v>0</v>
      </c>
      <c r="G17" s="61">
        <v>0</v>
      </c>
      <c r="H17" s="62">
        <v>5</v>
      </c>
      <c r="I17" s="61">
        <v>62.5</v>
      </c>
      <c r="J17" s="63">
        <v>0</v>
      </c>
      <c r="K17" s="61">
        <v>0</v>
      </c>
      <c r="L17" s="63">
        <v>3</v>
      </c>
      <c r="M17" s="61">
        <v>37.5</v>
      </c>
      <c r="N17" s="63">
        <v>0</v>
      </c>
      <c r="O17" s="61">
        <v>0</v>
      </c>
      <c r="P17" s="71">
        <v>0</v>
      </c>
      <c r="Q17" s="65">
        <v>0</v>
      </c>
      <c r="R17" s="60">
        <v>1</v>
      </c>
      <c r="S17" s="65">
        <v>12.5</v>
      </c>
      <c r="T17" s="60">
        <v>3</v>
      </c>
      <c r="U17" s="67">
        <v>37.5</v>
      </c>
      <c r="V17" s="60">
        <v>1</v>
      </c>
      <c r="W17" s="67">
        <v>12.5</v>
      </c>
      <c r="X17" s="68">
        <v>3952</v>
      </c>
      <c r="Y17" s="69">
        <v>100</v>
      </c>
    </row>
    <row r="18" spans="1:25" s="21" customFormat="1" ht="15" customHeight="1" x14ac:dyDescent="0.2">
      <c r="A18" s="20" t="s">
        <v>17</v>
      </c>
      <c r="B18" s="22" t="s">
        <v>30</v>
      </c>
      <c r="C18" s="23">
        <f t="shared" si="0"/>
        <v>343</v>
      </c>
      <c r="D18" s="33">
        <v>0</v>
      </c>
      <c r="E18" s="25">
        <v>0</v>
      </c>
      <c r="F18" s="26">
        <v>9</v>
      </c>
      <c r="G18" s="25">
        <v>2.6238999999999999</v>
      </c>
      <c r="H18" s="26">
        <v>47</v>
      </c>
      <c r="I18" s="25">
        <v>13.7026</v>
      </c>
      <c r="J18" s="26">
        <v>121</v>
      </c>
      <c r="K18" s="25">
        <v>35.277000000000001</v>
      </c>
      <c r="L18" s="26">
        <v>149</v>
      </c>
      <c r="M18" s="25">
        <v>43.440199999999997</v>
      </c>
      <c r="N18" s="26">
        <v>2</v>
      </c>
      <c r="O18" s="25">
        <v>0.58309999999999995</v>
      </c>
      <c r="P18" s="27">
        <v>15</v>
      </c>
      <c r="Q18" s="28">
        <v>4.3731799999999996</v>
      </c>
      <c r="R18" s="33">
        <v>65</v>
      </c>
      <c r="S18" s="28">
        <v>18.950399999999998</v>
      </c>
      <c r="T18" s="24">
        <v>11</v>
      </c>
      <c r="U18" s="29">
        <v>3.2069999999999999</v>
      </c>
      <c r="V18" s="24">
        <v>12</v>
      </c>
      <c r="W18" s="29">
        <v>3.4984999999999999</v>
      </c>
      <c r="X18" s="30">
        <v>2407</v>
      </c>
      <c r="Y18" s="31">
        <v>100</v>
      </c>
    </row>
    <row r="19" spans="1:25" s="21" customFormat="1" ht="15" customHeight="1" x14ac:dyDescent="0.2">
      <c r="A19" s="20" t="s">
        <v>17</v>
      </c>
      <c r="B19" s="70" t="s">
        <v>31</v>
      </c>
      <c r="C19" s="59">
        <f t="shared" si="0"/>
        <v>275</v>
      </c>
      <c r="D19" s="60">
        <v>2</v>
      </c>
      <c r="E19" s="61">
        <v>0.72729999999999995</v>
      </c>
      <c r="F19" s="62">
        <v>36</v>
      </c>
      <c r="G19" s="61">
        <v>13.0909</v>
      </c>
      <c r="H19" s="62">
        <v>31</v>
      </c>
      <c r="I19" s="61">
        <v>11.2727</v>
      </c>
      <c r="J19" s="62">
        <v>7</v>
      </c>
      <c r="K19" s="61">
        <v>2.5455000000000001</v>
      </c>
      <c r="L19" s="62">
        <v>23</v>
      </c>
      <c r="M19" s="61">
        <v>8.3635999999999999</v>
      </c>
      <c r="N19" s="62">
        <v>156</v>
      </c>
      <c r="O19" s="61">
        <v>56.7273</v>
      </c>
      <c r="P19" s="64">
        <v>20</v>
      </c>
      <c r="Q19" s="65">
        <v>7.2727300000000001</v>
      </c>
      <c r="R19" s="60">
        <v>69</v>
      </c>
      <c r="S19" s="65">
        <v>25.090900000000001</v>
      </c>
      <c r="T19" s="60">
        <v>12</v>
      </c>
      <c r="U19" s="67">
        <v>4.3635999999999999</v>
      </c>
      <c r="V19" s="60">
        <v>50</v>
      </c>
      <c r="W19" s="67">
        <v>18.181799999999999</v>
      </c>
      <c r="X19" s="68">
        <v>290</v>
      </c>
      <c r="Y19" s="69">
        <v>100</v>
      </c>
    </row>
    <row r="20" spans="1:25" s="21" customFormat="1" ht="15" customHeight="1" x14ac:dyDescent="0.2">
      <c r="A20" s="20" t="s">
        <v>17</v>
      </c>
      <c r="B20" s="22" t="s">
        <v>33</v>
      </c>
      <c r="C20" s="35">
        <f t="shared" si="0"/>
        <v>471</v>
      </c>
      <c r="D20" s="33">
        <v>16</v>
      </c>
      <c r="E20" s="25">
        <v>3.3969999999999998</v>
      </c>
      <c r="F20" s="32">
        <v>3</v>
      </c>
      <c r="G20" s="25">
        <v>0.63690000000000002</v>
      </c>
      <c r="H20" s="26">
        <v>77</v>
      </c>
      <c r="I20" s="25">
        <v>16.348199999999999</v>
      </c>
      <c r="J20" s="32">
        <v>12</v>
      </c>
      <c r="K20" s="25">
        <v>2.5478000000000001</v>
      </c>
      <c r="L20" s="32">
        <v>343</v>
      </c>
      <c r="M20" s="25">
        <v>72.823800000000006</v>
      </c>
      <c r="N20" s="32">
        <v>3</v>
      </c>
      <c r="O20" s="25">
        <v>0.63690000000000002</v>
      </c>
      <c r="P20" s="27">
        <v>17</v>
      </c>
      <c r="Q20" s="28">
        <v>3.60934</v>
      </c>
      <c r="R20" s="33">
        <v>106</v>
      </c>
      <c r="S20" s="28">
        <v>22.505299999999998</v>
      </c>
      <c r="T20" s="24">
        <v>5</v>
      </c>
      <c r="U20" s="29">
        <v>1.0616000000000001</v>
      </c>
      <c r="V20" s="24">
        <v>22</v>
      </c>
      <c r="W20" s="29">
        <v>4.6708999999999996</v>
      </c>
      <c r="X20" s="30">
        <v>720</v>
      </c>
      <c r="Y20" s="31">
        <v>100</v>
      </c>
    </row>
    <row r="21" spans="1:25" s="21" customFormat="1" ht="15" customHeight="1" x14ac:dyDescent="0.2">
      <c r="A21" s="20" t="s">
        <v>17</v>
      </c>
      <c r="B21" s="70" t="s">
        <v>34</v>
      </c>
      <c r="C21" s="59">
        <f t="shared" si="0"/>
        <v>2118</v>
      </c>
      <c r="D21" s="72">
        <v>2</v>
      </c>
      <c r="E21" s="61">
        <v>9.4399999999999998E-2</v>
      </c>
      <c r="F21" s="62">
        <v>35</v>
      </c>
      <c r="G21" s="61">
        <v>1.6525000000000001</v>
      </c>
      <c r="H21" s="63">
        <v>356</v>
      </c>
      <c r="I21" s="61">
        <v>16.808299999999999</v>
      </c>
      <c r="J21" s="62">
        <v>541</v>
      </c>
      <c r="K21" s="61">
        <v>25.542999999999999</v>
      </c>
      <c r="L21" s="62">
        <v>1065</v>
      </c>
      <c r="M21" s="61">
        <v>50.283299999999997</v>
      </c>
      <c r="N21" s="62">
        <v>1</v>
      </c>
      <c r="O21" s="61">
        <v>4.7199999999999999E-2</v>
      </c>
      <c r="P21" s="71">
        <v>118</v>
      </c>
      <c r="Q21" s="65">
        <v>5.5712900000000003</v>
      </c>
      <c r="R21" s="60">
        <v>399</v>
      </c>
      <c r="S21" s="65">
        <v>18.8385</v>
      </c>
      <c r="T21" s="72">
        <v>42</v>
      </c>
      <c r="U21" s="67">
        <v>1.9830000000000001</v>
      </c>
      <c r="V21" s="72">
        <v>108</v>
      </c>
      <c r="W21" s="67">
        <v>5.0991999999999997</v>
      </c>
      <c r="X21" s="68">
        <v>4081</v>
      </c>
      <c r="Y21" s="69">
        <v>99.706000000000003</v>
      </c>
    </row>
    <row r="22" spans="1:25" s="21" customFormat="1" ht="15" customHeight="1" x14ac:dyDescent="0.2">
      <c r="A22" s="20" t="s">
        <v>17</v>
      </c>
      <c r="B22" s="22" t="s">
        <v>35</v>
      </c>
      <c r="C22" s="23">
        <f t="shared" si="0"/>
        <v>446</v>
      </c>
      <c r="D22" s="24">
        <v>0</v>
      </c>
      <c r="E22" s="25">
        <v>0</v>
      </c>
      <c r="F22" s="32">
        <v>3</v>
      </c>
      <c r="G22" s="25">
        <v>0.67259999999999998</v>
      </c>
      <c r="H22" s="32">
        <v>50</v>
      </c>
      <c r="I22" s="25">
        <v>11.210800000000001</v>
      </c>
      <c r="J22" s="26">
        <v>95</v>
      </c>
      <c r="K22" s="25">
        <v>21.3004</v>
      </c>
      <c r="L22" s="26">
        <v>271</v>
      </c>
      <c r="M22" s="25">
        <v>60.762300000000003</v>
      </c>
      <c r="N22" s="26">
        <v>0</v>
      </c>
      <c r="O22" s="25">
        <v>0</v>
      </c>
      <c r="P22" s="34">
        <v>27</v>
      </c>
      <c r="Q22" s="28">
        <v>6.0538100000000004</v>
      </c>
      <c r="R22" s="33">
        <v>59</v>
      </c>
      <c r="S22" s="28">
        <v>13.2287</v>
      </c>
      <c r="T22" s="33">
        <v>6</v>
      </c>
      <c r="U22" s="29">
        <v>1.3452999999999999</v>
      </c>
      <c r="V22" s="33">
        <v>15</v>
      </c>
      <c r="W22" s="29">
        <v>3.3632</v>
      </c>
      <c r="X22" s="30">
        <v>1879</v>
      </c>
      <c r="Y22" s="31">
        <v>100</v>
      </c>
    </row>
    <row r="23" spans="1:25" s="21" customFormat="1" ht="15" customHeight="1" x14ac:dyDescent="0.2">
      <c r="A23" s="20" t="s">
        <v>17</v>
      </c>
      <c r="B23" s="70" t="s">
        <v>32</v>
      </c>
      <c r="C23" s="59">
        <f t="shared" si="0"/>
        <v>208</v>
      </c>
      <c r="D23" s="60">
        <v>0</v>
      </c>
      <c r="E23" s="61">
        <v>0</v>
      </c>
      <c r="F23" s="62">
        <v>1</v>
      </c>
      <c r="G23" s="61">
        <v>0.48080000000000001</v>
      </c>
      <c r="H23" s="62">
        <v>26</v>
      </c>
      <c r="I23" s="61">
        <v>12.5</v>
      </c>
      <c r="J23" s="62">
        <v>26</v>
      </c>
      <c r="K23" s="61">
        <v>12.5</v>
      </c>
      <c r="L23" s="62">
        <v>139</v>
      </c>
      <c r="M23" s="61">
        <v>66.826899999999995</v>
      </c>
      <c r="N23" s="62">
        <v>0</v>
      </c>
      <c r="O23" s="61">
        <v>0</v>
      </c>
      <c r="P23" s="71">
        <v>16</v>
      </c>
      <c r="Q23" s="65">
        <v>7.69231</v>
      </c>
      <c r="R23" s="72">
        <v>21</v>
      </c>
      <c r="S23" s="65">
        <v>10.0962</v>
      </c>
      <c r="T23" s="60">
        <v>4</v>
      </c>
      <c r="U23" s="67">
        <v>1.9231</v>
      </c>
      <c r="V23" s="60">
        <v>14</v>
      </c>
      <c r="W23" s="67">
        <v>6.7308000000000003</v>
      </c>
      <c r="X23" s="68">
        <v>1365</v>
      </c>
      <c r="Y23" s="69">
        <v>100</v>
      </c>
    </row>
    <row r="24" spans="1:25" s="21" customFormat="1" ht="15" customHeight="1" x14ac:dyDescent="0.2">
      <c r="A24" s="20" t="s">
        <v>17</v>
      </c>
      <c r="B24" s="22" t="s">
        <v>36</v>
      </c>
      <c r="C24" s="23">
        <f t="shared" si="0"/>
        <v>296</v>
      </c>
      <c r="D24" s="33">
        <v>5</v>
      </c>
      <c r="E24" s="25">
        <v>1.6892</v>
      </c>
      <c r="F24" s="26">
        <v>8</v>
      </c>
      <c r="G24" s="25">
        <v>2.7027000000000001</v>
      </c>
      <c r="H24" s="32">
        <v>45</v>
      </c>
      <c r="I24" s="25">
        <v>15.2027</v>
      </c>
      <c r="J24" s="26">
        <v>26</v>
      </c>
      <c r="K24" s="25">
        <v>8.7837999999999994</v>
      </c>
      <c r="L24" s="26">
        <v>203</v>
      </c>
      <c r="M24" s="25">
        <v>68.581100000000006</v>
      </c>
      <c r="N24" s="26">
        <v>0</v>
      </c>
      <c r="O24" s="25">
        <v>0</v>
      </c>
      <c r="P24" s="34">
        <v>9</v>
      </c>
      <c r="Q24" s="28">
        <v>3.04054</v>
      </c>
      <c r="R24" s="33">
        <v>38</v>
      </c>
      <c r="S24" s="28">
        <v>12.8378</v>
      </c>
      <c r="T24" s="24">
        <v>0</v>
      </c>
      <c r="U24" s="29">
        <v>0</v>
      </c>
      <c r="V24" s="24">
        <v>13</v>
      </c>
      <c r="W24" s="29">
        <v>4.3918999999999997</v>
      </c>
      <c r="X24" s="30">
        <v>1356</v>
      </c>
      <c r="Y24" s="31">
        <v>100</v>
      </c>
    </row>
    <row r="25" spans="1:25" s="21" customFormat="1" ht="15" customHeight="1" x14ac:dyDescent="0.2">
      <c r="A25" s="20" t="s">
        <v>17</v>
      </c>
      <c r="B25" s="70" t="s">
        <v>37</v>
      </c>
      <c r="C25" s="73">
        <f t="shared" si="0"/>
        <v>239</v>
      </c>
      <c r="D25" s="60">
        <v>0</v>
      </c>
      <c r="E25" s="61">
        <v>0</v>
      </c>
      <c r="F25" s="62">
        <v>4</v>
      </c>
      <c r="G25" s="61">
        <v>1.6736</v>
      </c>
      <c r="H25" s="62">
        <v>10</v>
      </c>
      <c r="I25" s="61">
        <v>4.1840999999999999</v>
      </c>
      <c r="J25" s="62">
        <v>78</v>
      </c>
      <c r="K25" s="61">
        <v>32.636000000000003</v>
      </c>
      <c r="L25" s="63">
        <v>135</v>
      </c>
      <c r="M25" s="61">
        <v>56.485399999999998</v>
      </c>
      <c r="N25" s="62">
        <v>1</v>
      </c>
      <c r="O25" s="61">
        <v>0.41839999999999999</v>
      </c>
      <c r="P25" s="71">
        <v>11</v>
      </c>
      <c r="Q25" s="65">
        <v>4.6025099999999997</v>
      </c>
      <c r="R25" s="60">
        <v>40</v>
      </c>
      <c r="S25" s="65">
        <v>16.7364</v>
      </c>
      <c r="T25" s="60">
        <v>10</v>
      </c>
      <c r="U25" s="67">
        <v>4.1840999999999999</v>
      </c>
      <c r="V25" s="60">
        <v>8</v>
      </c>
      <c r="W25" s="67">
        <v>3.3473000000000002</v>
      </c>
      <c r="X25" s="68">
        <v>1407</v>
      </c>
      <c r="Y25" s="69">
        <v>100</v>
      </c>
    </row>
    <row r="26" spans="1:25" s="21" customFormat="1" ht="15" customHeight="1" x14ac:dyDescent="0.2">
      <c r="A26" s="20" t="s">
        <v>17</v>
      </c>
      <c r="B26" s="22" t="s">
        <v>38</v>
      </c>
      <c r="C26" s="23">
        <f t="shared" si="0"/>
        <v>133</v>
      </c>
      <c r="D26" s="24">
        <v>0</v>
      </c>
      <c r="E26" s="25">
        <v>0</v>
      </c>
      <c r="F26" s="32">
        <v>1</v>
      </c>
      <c r="G26" s="25">
        <v>0.75190000000000001</v>
      </c>
      <c r="H26" s="32">
        <v>3</v>
      </c>
      <c r="I26" s="25">
        <v>2.2555999999999998</v>
      </c>
      <c r="J26" s="26">
        <v>105</v>
      </c>
      <c r="K26" s="25">
        <v>78.947400000000002</v>
      </c>
      <c r="L26" s="26">
        <v>23</v>
      </c>
      <c r="M26" s="25">
        <v>17.293199999999999</v>
      </c>
      <c r="N26" s="32">
        <v>0</v>
      </c>
      <c r="O26" s="25">
        <v>0</v>
      </c>
      <c r="P26" s="34">
        <v>1</v>
      </c>
      <c r="Q26" s="28">
        <v>0.75187999999999999</v>
      </c>
      <c r="R26" s="24">
        <v>17</v>
      </c>
      <c r="S26" s="28">
        <v>12.782</v>
      </c>
      <c r="T26" s="24">
        <v>18</v>
      </c>
      <c r="U26" s="29">
        <v>13.533799999999999</v>
      </c>
      <c r="V26" s="24">
        <v>2</v>
      </c>
      <c r="W26" s="29">
        <v>1.5038</v>
      </c>
      <c r="X26" s="30">
        <v>1367</v>
      </c>
      <c r="Y26" s="31">
        <v>100</v>
      </c>
    </row>
    <row r="27" spans="1:25" s="21" customFormat="1" ht="15" customHeight="1" x14ac:dyDescent="0.2">
      <c r="A27" s="20" t="s">
        <v>17</v>
      </c>
      <c r="B27" s="70" t="s">
        <v>41</v>
      </c>
      <c r="C27" s="73">
        <f t="shared" si="0"/>
        <v>161</v>
      </c>
      <c r="D27" s="72">
        <v>0</v>
      </c>
      <c r="E27" s="61">
        <v>0</v>
      </c>
      <c r="F27" s="62">
        <v>1</v>
      </c>
      <c r="G27" s="61">
        <v>0.62109999999999999</v>
      </c>
      <c r="H27" s="62">
        <v>1</v>
      </c>
      <c r="I27" s="61">
        <v>0.62109999999999999</v>
      </c>
      <c r="J27" s="62">
        <v>19</v>
      </c>
      <c r="K27" s="61">
        <v>11.8012</v>
      </c>
      <c r="L27" s="63">
        <v>135</v>
      </c>
      <c r="M27" s="61">
        <v>83.850899999999996</v>
      </c>
      <c r="N27" s="62">
        <v>0</v>
      </c>
      <c r="O27" s="61">
        <v>0</v>
      </c>
      <c r="P27" s="71">
        <v>5</v>
      </c>
      <c r="Q27" s="65">
        <v>3.1055899999999999</v>
      </c>
      <c r="R27" s="72">
        <v>40</v>
      </c>
      <c r="S27" s="65">
        <v>24.8447</v>
      </c>
      <c r="T27" s="60">
        <v>5</v>
      </c>
      <c r="U27" s="67">
        <v>3.1055999999999999</v>
      </c>
      <c r="V27" s="60">
        <v>11</v>
      </c>
      <c r="W27" s="67">
        <v>6.8323</v>
      </c>
      <c r="X27" s="68">
        <v>589</v>
      </c>
      <c r="Y27" s="69">
        <v>100</v>
      </c>
    </row>
    <row r="28" spans="1:25" s="21" customFormat="1" ht="15" customHeight="1" x14ac:dyDescent="0.2">
      <c r="A28" s="20" t="s">
        <v>17</v>
      </c>
      <c r="B28" s="22" t="s">
        <v>40</v>
      </c>
      <c r="C28" s="35">
        <f t="shared" si="0"/>
        <v>108</v>
      </c>
      <c r="D28" s="33">
        <v>0</v>
      </c>
      <c r="E28" s="25">
        <v>0</v>
      </c>
      <c r="F28" s="26">
        <v>6</v>
      </c>
      <c r="G28" s="25">
        <v>5.5556000000000001</v>
      </c>
      <c r="H28" s="26">
        <v>11</v>
      </c>
      <c r="I28" s="25">
        <v>10.1852</v>
      </c>
      <c r="J28" s="26">
        <v>32</v>
      </c>
      <c r="K28" s="25">
        <v>29.6296</v>
      </c>
      <c r="L28" s="32">
        <v>53</v>
      </c>
      <c r="M28" s="25">
        <v>49.074100000000001</v>
      </c>
      <c r="N28" s="26">
        <v>0</v>
      </c>
      <c r="O28" s="25">
        <v>0</v>
      </c>
      <c r="P28" s="27">
        <v>6</v>
      </c>
      <c r="Q28" s="28">
        <v>5.5555599999999998</v>
      </c>
      <c r="R28" s="24">
        <v>16</v>
      </c>
      <c r="S28" s="28">
        <v>14.8148</v>
      </c>
      <c r="T28" s="33">
        <v>3</v>
      </c>
      <c r="U28" s="29">
        <v>2.7778</v>
      </c>
      <c r="V28" s="33">
        <v>0</v>
      </c>
      <c r="W28" s="29">
        <v>0</v>
      </c>
      <c r="X28" s="30">
        <v>1434</v>
      </c>
      <c r="Y28" s="31">
        <v>100</v>
      </c>
    </row>
    <row r="29" spans="1:25" s="21" customFormat="1" ht="15" customHeight="1" x14ac:dyDescent="0.2">
      <c r="A29" s="20" t="s">
        <v>17</v>
      </c>
      <c r="B29" s="70" t="s">
        <v>39</v>
      </c>
      <c r="C29" s="59">
        <f t="shared" si="0"/>
        <v>366</v>
      </c>
      <c r="D29" s="60">
        <v>3</v>
      </c>
      <c r="E29" s="61">
        <v>0.81969999999999998</v>
      </c>
      <c r="F29" s="62">
        <v>13</v>
      </c>
      <c r="G29" s="61">
        <v>3.5518999999999998</v>
      </c>
      <c r="H29" s="63">
        <v>85</v>
      </c>
      <c r="I29" s="61">
        <v>23.224</v>
      </c>
      <c r="J29" s="62">
        <v>68</v>
      </c>
      <c r="K29" s="61">
        <v>18.5792</v>
      </c>
      <c r="L29" s="63">
        <v>181</v>
      </c>
      <c r="M29" s="61">
        <v>49.453600000000002</v>
      </c>
      <c r="N29" s="62">
        <v>0</v>
      </c>
      <c r="O29" s="61">
        <v>0</v>
      </c>
      <c r="P29" s="71">
        <v>16</v>
      </c>
      <c r="Q29" s="65">
        <v>4.3715799999999998</v>
      </c>
      <c r="R29" s="60">
        <v>116</v>
      </c>
      <c r="S29" s="65">
        <v>31.693999999999999</v>
      </c>
      <c r="T29" s="60">
        <v>21</v>
      </c>
      <c r="U29" s="67">
        <v>5.7377000000000002</v>
      </c>
      <c r="V29" s="60">
        <v>23</v>
      </c>
      <c r="W29" s="67">
        <v>6.2842000000000002</v>
      </c>
      <c r="X29" s="68">
        <v>1873</v>
      </c>
      <c r="Y29" s="69">
        <v>100</v>
      </c>
    </row>
    <row r="30" spans="1:25" s="21" customFormat="1" ht="15" customHeight="1" x14ac:dyDescent="0.2">
      <c r="A30" s="20" t="s">
        <v>17</v>
      </c>
      <c r="B30" s="22" t="s">
        <v>42</v>
      </c>
      <c r="C30" s="23">
        <f t="shared" si="0"/>
        <v>1068</v>
      </c>
      <c r="D30" s="33">
        <v>22</v>
      </c>
      <c r="E30" s="25">
        <v>2.0598999999999998</v>
      </c>
      <c r="F30" s="32">
        <v>10</v>
      </c>
      <c r="G30" s="25">
        <v>0.93630000000000002</v>
      </c>
      <c r="H30" s="26">
        <v>77</v>
      </c>
      <c r="I30" s="25">
        <v>7.2096999999999998</v>
      </c>
      <c r="J30" s="26">
        <v>225</v>
      </c>
      <c r="K30" s="25">
        <v>21.067399999999999</v>
      </c>
      <c r="L30" s="26">
        <v>695</v>
      </c>
      <c r="M30" s="25">
        <v>65.0749</v>
      </c>
      <c r="N30" s="26">
        <v>5</v>
      </c>
      <c r="O30" s="25">
        <v>0.46820000000000001</v>
      </c>
      <c r="P30" s="27">
        <v>34</v>
      </c>
      <c r="Q30" s="28">
        <v>3.1835200000000001</v>
      </c>
      <c r="R30" s="24">
        <v>156</v>
      </c>
      <c r="S30" s="28">
        <v>14.6067</v>
      </c>
      <c r="T30" s="33">
        <v>21</v>
      </c>
      <c r="U30" s="29">
        <v>1.9662999999999999</v>
      </c>
      <c r="V30" s="33">
        <v>41</v>
      </c>
      <c r="W30" s="29">
        <v>3.839</v>
      </c>
      <c r="X30" s="30">
        <v>3616</v>
      </c>
      <c r="Y30" s="31">
        <v>99.971999999999994</v>
      </c>
    </row>
    <row r="31" spans="1:25" s="21" customFormat="1" ht="15" customHeight="1" x14ac:dyDescent="0.2">
      <c r="A31" s="20" t="s">
        <v>17</v>
      </c>
      <c r="B31" s="70" t="s">
        <v>43</v>
      </c>
      <c r="C31" s="73">
        <f t="shared" si="0"/>
        <v>1548</v>
      </c>
      <c r="D31" s="60">
        <v>120</v>
      </c>
      <c r="E31" s="61">
        <v>7.7519</v>
      </c>
      <c r="F31" s="63">
        <v>30</v>
      </c>
      <c r="G31" s="61">
        <v>1.9379999999999999</v>
      </c>
      <c r="H31" s="62">
        <v>104</v>
      </c>
      <c r="I31" s="61">
        <v>6.7183000000000002</v>
      </c>
      <c r="J31" s="63">
        <v>249</v>
      </c>
      <c r="K31" s="61">
        <v>16.0853</v>
      </c>
      <c r="L31" s="62">
        <v>981</v>
      </c>
      <c r="M31" s="61">
        <v>63.372100000000003</v>
      </c>
      <c r="N31" s="62">
        <v>0</v>
      </c>
      <c r="O31" s="61">
        <v>0</v>
      </c>
      <c r="P31" s="64">
        <v>64</v>
      </c>
      <c r="Q31" s="65">
        <v>4.1343699999999997</v>
      </c>
      <c r="R31" s="60">
        <v>381</v>
      </c>
      <c r="S31" s="65">
        <v>24.612400000000001</v>
      </c>
      <c r="T31" s="72">
        <v>4</v>
      </c>
      <c r="U31" s="67">
        <v>0.25840000000000002</v>
      </c>
      <c r="V31" s="72">
        <v>56</v>
      </c>
      <c r="W31" s="67">
        <v>3.6175999999999999</v>
      </c>
      <c r="X31" s="68">
        <v>2170</v>
      </c>
      <c r="Y31" s="69">
        <v>99.77</v>
      </c>
    </row>
    <row r="32" spans="1:25" s="21" customFormat="1" ht="15" customHeight="1" x14ac:dyDescent="0.2">
      <c r="A32" s="20" t="s">
        <v>17</v>
      </c>
      <c r="B32" s="22" t="s">
        <v>45</v>
      </c>
      <c r="C32" s="23">
        <f t="shared" si="0"/>
        <v>107</v>
      </c>
      <c r="D32" s="24">
        <v>4</v>
      </c>
      <c r="E32" s="25">
        <v>3.7383000000000002</v>
      </c>
      <c r="F32" s="26">
        <v>0</v>
      </c>
      <c r="G32" s="25">
        <v>0</v>
      </c>
      <c r="H32" s="26">
        <v>1</v>
      </c>
      <c r="I32" s="25">
        <v>0.93459999999999999</v>
      </c>
      <c r="J32" s="26">
        <v>53</v>
      </c>
      <c r="K32" s="25">
        <v>49.532699999999998</v>
      </c>
      <c r="L32" s="32">
        <v>45</v>
      </c>
      <c r="M32" s="25">
        <v>42.056100000000001</v>
      </c>
      <c r="N32" s="32">
        <v>0</v>
      </c>
      <c r="O32" s="25">
        <v>0</v>
      </c>
      <c r="P32" s="34">
        <v>4</v>
      </c>
      <c r="Q32" s="28">
        <v>3.7383199999999999</v>
      </c>
      <c r="R32" s="33">
        <v>10</v>
      </c>
      <c r="S32" s="28">
        <v>9.3458000000000006</v>
      </c>
      <c r="T32" s="24">
        <v>0</v>
      </c>
      <c r="U32" s="29">
        <v>0</v>
      </c>
      <c r="V32" s="24">
        <v>0</v>
      </c>
      <c r="W32" s="29">
        <v>0</v>
      </c>
      <c r="X32" s="30">
        <v>978</v>
      </c>
      <c r="Y32" s="31">
        <v>100</v>
      </c>
    </row>
    <row r="33" spans="1:25" s="21" customFormat="1" ht="15" customHeight="1" x14ac:dyDescent="0.2">
      <c r="A33" s="20" t="s">
        <v>17</v>
      </c>
      <c r="B33" s="70" t="s">
        <v>44</v>
      </c>
      <c r="C33" s="59">
        <f t="shared" si="0"/>
        <v>881</v>
      </c>
      <c r="D33" s="72">
        <v>3</v>
      </c>
      <c r="E33" s="61">
        <v>0.34050000000000002</v>
      </c>
      <c r="F33" s="62">
        <v>3</v>
      </c>
      <c r="G33" s="61">
        <v>0.34050000000000002</v>
      </c>
      <c r="H33" s="63">
        <v>27</v>
      </c>
      <c r="I33" s="61">
        <v>3.0647000000000002</v>
      </c>
      <c r="J33" s="62">
        <v>244</v>
      </c>
      <c r="K33" s="61">
        <v>27.695799999999998</v>
      </c>
      <c r="L33" s="62">
        <v>579</v>
      </c>
      <c r="M33" s="61">
        <v>65.720799999999997</v>
      </c>
      <c r="N33" s="63">
        <v>0</v>
      </c>
      <c r="O33" s="61">
        <v>0</v>
      </c>
      <c r="P33" s="71">
        <v>25</v>
      </c>
      <c r="Q33" s="65">
        <v>2.8376800000000002</v>
      </c>
      <c r="R33" s="72">
        <v>138</v>
      </c>
      <c r="S33" s="65">
        <v>15.664</v>
      </c>
      <c r="T33" s="72">
        <v>16</v>
      </c>
      <c r="U33" s="67">
        <v>1.8161</v>
      </c>
      <c r="V33" s="72">
        <v>14</v>
      </c>
      <c r="W33" s="67">
        <v>1.5891</v>
      </c>
      <c r="X33" s="68">
        <v>2372</v>
      </c>
      <c r="Y33" s="69">
        <v>100</v>
      </c>
    </row>
    <row r="34" spans="1:25" s="21" customFormat="1" ht="15" customHeight="1" x14ac:dyDescent="0.2">
      <c r="A34" s="20" t="s">
        <v>17</v>
      </c>
      <c r="B34" s="22" t="s">
        <v>46</v>
      </c>
      <c r="C34" s="35">
        <f t="shared" si="0"/>
        <v>265</v>
      </c>
      <c r="D34" s="24">
        <v>137</v>
      </c>
      <c r="E34" s="25">
        <v>51.698099999999997</v>
      </c>
      <c r="F34" s="26">
        <v>3</v>
      </c>
      <c r="G34" s="25">
        <v>1.1321000000000001</v>
      </c>
      <c r="H34" s="32">
        <v>6</v>
      </c>
      <c r="I34" s="25">
        <v>2.2642000000000002</v>
      </c>
      <c r="J34" s="26">
        <v>4</v>
      </c>
      <c r="K34" s="25">
        <v>1.5094000000000001</v>
      </c>
      <c r="L34" s="32">
        <v>110</v>
      </c>
      <c r="M34" s="25">
        <v>41.509399999999999</v>
      </c>
      <c r="N34" s="32">
        <v>0</v>
      </c>
      <c r="O34" s="25">
        <v>0</v>
      </c>
      <c r="P34" s="27">
        <v>5</v>
      </c>
      <c r="Q34" s="28">
        <v>1.88679</v>
      </c>
      <c r="R34" s="33">
        <v>22</v>
      </c>
      <c r="S34" s="28">
        <v>8.3018999999999998</v>
      </c>
      <c r="T34" s="33">
        <v>1</v>
      </c>
      <c r="U34" s="29">
        <v>0.37740000000000001</v>
      </c>
      <c r="V34" s="33">
        <v>8</v>
      </c>
      <c r="W34" s="29">
        <v>3.0188999999999999</v>
      </c>
      <c r="X34" s="30">
        <v>825</v>
      </c>
      <c r="Y34" s="31">
        <v>100</v>
      </c>
    </row>
    <row r="35" spans="1:25" s="21" customFormat="1" ht="15" customHeight="1" x14ac:dyDescent="0.2">
      <c r="A35" s="20" t="s">
        <v>17</v>
      </c>
      <c r="B35" s="70" t="s">
        <v>49</v>
      </c>
      <c r="C35" s="73">
        <f t="shared" si="0"/>
        <v>297</v>
      </c>
      <c r="D35" s="72">
        <v>4</v>
      </c>
      <c r="E35" s="61">
        <v>1.3468</v>
      </c>
      <c r="F35" s="62">
        <v>6</v>
      </c>
      <c r="G35" s="61">
        <v>2.0202</v>
      </c>
      <c r="H35" s="63">
        <v>43</v>
      </c>
      <c r="I35" s="61">
        <v>14.4781</v>
      </c>
      <c r="J35" s="62">
        <v>62</v>
      </c>
      <c r="K35" s="61">
        <v>20.875399999999999</v>
      </c>
      <c r="L35" s="63">
        <v>165</v>
      </c>
      <c r="M35" s="61">
        <v>55.555599999999998</v>
      </c>
      <c r="N35" s="62">
        <v>0</v>
      </c>
      <c r="O35" s="61">
        <v>0</v>
      </c>
      <c r="P35" s="71">
        <v>17</v>
      </c>
      <c r="Q35" s="65">
        <v>5.7239100000000001</v>
      </c>
      <c r="R35" s="72">
        <v>84</v>
      </c>
      <c r="S35" s="65">
        <v>28.282800000000002</v>
      </c>
      <c r="T35" s="72">
        <v>3</v>
      </c>
      <c r="U35" s="67">
        <v>1.0101</v>
      </c>
      <c r="V35" s="72">
        <v>12</v>
      </c>
      <c r="W35" s="67">
        <v>4.0404</v>
      </c>
      <c r="X35" s="68">
        <v>1064</v>
      </c>
      <c r="Y35" s="69">
        <v>100</v>
      </c>
    </row>
    <row r="36" spans="1:25" s="21" customFormat="1" ht="15" customHeight="1" x14ac:dyDescent="0.2">
      <c r="A36" s="20" t="s">
        <v>17</v>
      </c>
      <c r="B36" s="22" t="s">
        <v>53</v>
      </c>
      <c r="C36" s="35">
        <f t="shared" si="0"/>
        <v>51</v>
      </c>
      <c r="D36" s="33">
        <v>0</v>
      </c>
      <c r="E36" s="25">
        <v>0</v>
      </c>
      <c r="F36" s="26">
        <v>1</v>
      </c>
      <c r="G36" s="25">
        <v>1.9608000000000001</v>
      </c>
      <c r="H36" s="26">
        <v>14</v>
      </c>
      <c r="I36" s="25">
        <v>27.451000000000001</v>
      </c>
      <c r="J36" s="32">
        <v>1</v>
      </c>
      <c r="K36" s="25">
        <v>1.9608000000000001</v>
      </c>
      <c r="L36" s="32">
        <v>30</v>
      </c>
      <c r="M36" s="25">
        <v>58.823500000000003</v>
      </c>
      <c r="N36" s="26">
        <v>1</v>
      </c>
      <c r="O36" s="25">
        <v>1.9608000000000001</v>
      </c>
      <c r="P36" s="34">
        <v>4</v>
      </c>
      <c r="Q36" s="28">
        <v>7.84314</v>
      </c>
      <c r="R36" s="33">
        <v>13</v>
      </c>
      <c r="S36" s="28">
        <v>25.490200000000002</v>
      </c>
      <c r="T36" s="24">
        <v>3</v>
      </c>
      <c r="U36" s="29">
        <v>5.8823999999999996</v>
      </c>
      <c r="V36" s="24">
        <v>6</v>
      </c>
      <c r="W36" s="29">
        <v>11.764699999999999</v>
      </c>
      <c r="X36" s="30">
        <v>658</v>
      </c>
      <c r="Y36" s="31">
        <v>100</v>
      </c>
    </row>
    <row r="37" spans="1:25" s="21" customFormat="1" ht="15" customHeight="1" x14ac:dyDescent="0.2">
      <c r="A37" s="20" t="s">
        <v>17</v>
      </c>
      <c r="B37" s="70" t="s">
        <v>50</v>
      </c>
      <c r="C37" s="59">
        <f t="shared" si="0"/>
        <v>103</v>
      </c>
      <c r="D37" s="60">
        <v>0</v>
      </c>
      <c r="E37" s="61">
        <v>0</v>
      </c>
      <c r="F37" s="62">
        <v>3</v>
      </c>
      <c r="G37" s="61">
        <v>2.9125999999999999</v>
      </c>
      <c r="H37" s="62">
        <v>3</v>
      </c>
      <c r="I37" s="61">
        <v>2.9125999999999999</v>
      </c>
      <c r="J37" s="62">
        <v>17</v>
      </c>
      <c r="K37" s="61">
        <v>16.504899999999999</v>
      </c>
      <c r="L37" s="62">
        <v>80</v>
      </c>
      <c r="M37" s="61">
        <v>77.669899999999998</v>
      </c>
      <c r="N37" s="63">
        <v>0</v>
      </c>
      <c r="O37" s="61">
        <v>0</v>
      </c>
      <c r="P37" s="71">
        <v>0</v>
      </c>
      <c r="Q37" s="65">
        <v>0</v>
      </c>
      <c r="R37" s="72">
        <v>22</v>
      </c>
      <c r="S37" s="65">
        <v>21.359200000000001</v>
      </c>
      <c r="T37" s="60">
        <v>7</v>
      </c>
      <c r="U37" s="67">
        <v>6.7961</v>
      </c>
      <c r="V37" s="60">
        <v>0</v>
      </c>
      <c r="W37" s="67">
        <v>0</v>
      </c>
      <c r="X37" s="68">
        <v>483</v>
      </c>
      <c r="Y37" s="69">
        <v>100</v>
      </c>
    </row>
    <row r="38" spans="1:25" s="21" customFormat="1" ht="15" customHeight="1" x14ac:dyDescent="0.2">
      <c r="A38" s="20" t="s">
        <v>17</v>
      </c>
      <c r="B38" s="22" t="s">
        <v>51</v>
      </c>
      <c r="C38" s="23">
        <f t="shared" si="0"/>
        <v>1837</v>
      </c>
      <c r="D38" s="24">
        <v>1</v>
      </c>
      <c r="E38" s="25">
        <v>5.4399999999999997E-2</v>
      </c>
      <c r="F38" s="26">
        <v>121</v>
      </c>
      <c r="G38" s="25">
        <v>6.5868000000000002</v>
      </c>
      <c r="H38" s="26">
        <v>392</v>
      </c>
      <c r="I38" s="25">
        <v>21.339099999999998</v>
      </c>
      <c r="J38" s="26">
        <v>409</v>
      </c>
      <c r="K38" s="25">
        <v>22.264600000000002</v>
      </c>
      <c r="L38" s="26">
        <v>867</v>
      </c>
      <c r="M38" s="25">
        <v>47.1965</v>
      </c>
      <c r="N38" s="26">
        <v>3</v>
      </c>
      <c r="O38" s="25">
        <v>0.1633</v>
      </c>
      <c r="P38" s="27">
        <v>44</v>
      </c>
      <c r="Q38" s="28">
        <v>2.3952100000000001</v>
      </c>
      <c r="R38" s="33">
        <v>321</v>
      </c>
      <c r="S38" s="28">
        <v>17.4741</v>
      </c>
      <c r="T38" s="24">
        <v>35</v>
      </c>
      <c r="U38" s="29">
        <v>1.9053</v>
      </c>
      <c r="V38" s="24">
        <v>30</v>
      </c>
      <c r="W38" s="29">
        <v>1.6331</v>
      </c>
      <c r="X38" s="30">
        <v>2577</v>
      </c>
      <c r="Y38" s="31">
        <v>100</v>
      </c>
    </row>
    <row r="39" spans="1:25" s="21" customFormat="1" ht="15" customHeight="1" x14ac:dyDescent="0.2">
      <c r="A39" s="20" t="s">
        <v>17</v>
      </c>
      <c r="B39" s="70" t="s">
        <v>52</v>
      </c>
      <c r="C39" s="59">
        <f t="shared" si="0"/>
        <v>89</v>
      </c>
      <c r="D39" s="72">
        <v>4</v>
      </c>
      <c r="E39" s="61">
        <v>4.4943999999999997</v>
      </c>
      <c r="F39" s="62">
        <v>0</v>
      </c>
      <c r="G39" s="61">
        <v>0</v>
      </c>
      <c r="H39" s="63">
        <v>60</v>
      </c>
      <c r="I39" s="61">
        <v>67.415700000000001</v>
      </c>
      <c r="J39" s="62">
        <v>5</v>
      </c>
      <c r="K39" s="61">
        <v>5.6180000000000003</v>
      </c>
      <c r="L39" s="63">
        <v>20</v>
      </c>
      <c r="M39" s="61">
        <v>22.471900000000002</v>
      </c>
      <c r="N39" s="62">
        <v>0</v>
      </c>
      <c r="O39" s="61">
        <v>0</v>
      </c>
      <c r="P39" s="71">
        <v>0</v>
      </c>
      <c r="Q39" s="65">
        <v>0</v>
      </c>
      <c r="R39" s="60">
        <v>20</v>
      </c>
      <c r="S39" s="65">
        <v>22.471900000000002</v>
      </c>
      <c r="T39" s="60">
        <v>0</v>
      </c>
      <c r="U39" s="67">
        <v>0</v>
      </c>
      <c r="V39" s="60">
        <v>15</v>
      </c>
      <c r="W39" s="67">
        <v>16.853899999999999</v>
      </c>
      <c r="X39" s="68">
        <v>880</v>
      </c>
      <c r="Y39" s="69">
        <v>100</v>
      </c>
    </row>
    <row r="40" spans="1:25" s="21" customFormat="1" ht="15" customHeight="1" x14ac:dyDescent="0.2">
      <c r="A40" s="20" t="s">
        <v>17</v>
      </c>
      <c r="B40" s="22" t="s">
        <v>54</v>
      </c>
      <c r="C40" s="35">
        <f t="shared" si="0"/>
        <v>2067</v>
      </c>
      <c r="D40" s="24">
        <v>11</v>
      </c>
      <c r="E40" s="25">
        <v>0.53220000000000001</v>
      </c>
      <c r="F40" s="26">
        <v>58</v>
      </c>
      <c r="G40" s="25">
        <v>2.806</v>
      </c>
      <c r="H40" s="26">
        <v>298</v>
      </c>
      <c r="I40" s="25">
        <v>14.417</v>
      </c>
      <c r="J40" s="32">
        <v>403</v>
      </c>
      <c r="K40" s="25">
        <v>19.4969</v>
      </c>
      <c r="L40" s="32">
        <v>1258</v>
      </c>
      <c r="M40" s="25">
        <v>60.861199999999997</v>
      </c>
      <c r="N40" s="26">
        <v>1</v>
      </c>
      <c r="O40" s="25">
        <v>4.8399999999999999E-2</v>
      </c>
      <c r="P40" s="27">
        <v>38</v>
      </c>
      <c r="Q40" s="28">
        <v>1.8384100000000001</v>
      </c>
      <c r="R40" s="33">
        <v>451</v>
      </c>
      <c r="S40" s="28">
        <v>21.819099999999999</v>
      </c>
      <c r="T40" s="24">
        <v>50</v>
      </c>
      <c r="U40" s="29">
        <v>2.419</v>
      </c>
      <c r="V40" s="24">
        <v>79</v>
      </c>
      <c r="W40" s="29">
        <v>3.8220000000000001</v>
      </c>
      <c r="X40" s="30">
        <v>4916</v>
      </c>
      <c r="Y40" s="31">
        <v>99.653999999999996</v>
      </c>
    </row>
    <row r="41" spans="1:25" s="21" customFormat="1" ht="15" customHeight="1" x14ac:dyDescent="0.2">
      <c r="A41" s="20" t="s">
        <v>17</v>
      </c>
      <c r="B41" s="70" t="s">
        <v>47</v>
      </c>
      <c r="C41" s="59">
        <f t="shared" si="0"/>
        <v>153</v>
      </c>
      <c r="D41" s="72">
        <v>1</v>
      </c>
      <c r="E41" s="61">
        <v>0.65359999999999996</v>
      </c>
      <c r="F41" s="62">
        <v>8</v>
      </c>
      <c r="G41" s="61">
        <v>5.2287999999999997</v>
      </c>
      <c r="H41" s="62">
        <v>11</v>
      </c>
      <c r="I41" s="61">
        <v>7.1894999999999998</v>
      </c>
      <c r="J41" s="62">
        <v>17</v>
      </c>
      <c r="K41" s="61">
        <v>11.1111</v>
      </c>
      <c r="L41" s="63">
        <v>114</v>
      </c>
      <c r="M41" s="61">
        <v>74.509799999999998</v>
      </c>
      <c r="N41" s="63">
        <v>0</v>
      </c>
      <c r="O41" s="61">
        <v>0</v>
      </c>
      <c r="P41" s="64">
        <v>2</v>
      </c>
      <c r="Q41" s="65">
        <v>1.3071900000000001</v>
      </c>
      <c r="R41" s="60">
        <v>28</v>
      </c>
      <c r="S41" s="65">
        <v>18.300699999999999</v>
      </c>
      <c r="T41" s="72">
        <v>12</v>
      </c>
      <c r="U41" s="67">
        <v>7.8430999999999997</v>
      </c>
      <c r="V41" s="72">
        <v>6</v>
      </c>
      <c r="W41" s="67">
        <v>3.9216000000000002</v>
      </c>
      <c r="X41" s="68">
        <v>2618</v>
      </c>
      <c r="Y41" s="69">
        <v>100</v>
      </c>
    </row>
    <row r="42" spans="1:25" s="21" customFormat="1" ht="15" customHeight="1" x14ac:dyDescent="0.2">
      <c r="A42" s="20" t="s">
        <v>17</v>
      </c>
      <c r="B42" s="22" t="s">
        <v>48</v>
      </c>
      <c r="C42" s="35">
        <f t="shared" si="0"/>
        <v>101</v>
      </c>
      <c r="D42" s="24">
        <v>31</v>
      </c>
      <c r="E42" s="25">
        <v>30.693100000000001</v>
      </c>
      <c r="F42" s="26">
        <v>1</v>
      </c>
      <c r="G42" s="25">
        <v>0.99009999999999998</v>
      </c>
      <c r="H42" s="26">
        <v>5</v>
      </c>
      <c r="I42" s="25">
        <v>4.9504999999999999</v>
      </c>
      <c r="J42" s="32">
        <v>10</v>
      </c>
      <c r="K42" s="25">
        <v>9.9009999999999998</v>
      </c>
      <c r="L42" s="32">
        <v>51</v>
      </c>
      <c r="M42" s="25">
        <v>50.494999999999997</v>
      </c>
      <c r="N42" s="32">
        <v>1</v>
      </c>
      <c r="O42" s="25">
        <v>0.99009999999999998</v>
      </c>
      <c r="P42" s="27">
        <v>2</v>
      </c>
      <c r="Q42" s="28">
        <v>1.9802</v>
      </c>
      <c r="R42" s="33">
        <v>8</v>
      </c>
      <c r="S42" s="28">
        <v>7.9207999999999998</v>
      </c>
      <c r="T42" s="24">
        <v>0</v>
      </c>
      <c r="U42" s="29">
        <v>0</v>
      </c>
      <c r="V42" s="24">
        <v>2</v>
      </c>
      <c r="W42" s="29">
        <v>1.9802</v>
      </c>
      <c r="X42" s="30">
        <v>481</v>
      </c>
      <c r="Y42" s="31">
        <v>100</v>
      </c>
    </row>
    <row r="43" spans="1:25" s="21" customFormat="1" ht="15" customHeight="1" x14ac:dyDescent="0.2">
      <c r="A43" s="20" t="s">
        <v>17</v>
      </c>
      <c r="B43" s="70" t="s">
        <v>55</v>
      </c>
      <c r="C43" s="59">
        <f t="shared" si="0"/>
        <v>582</v>
      </c>
      <c r="D43" s="60">
        <v>0</v>
      </c>
      <c r="E43" s="61">
        <v>0</v>
      </c>
      <c r="F43" s="62">
        <v>3</v>
      </c>
      <c r="G43" s="61">
        <v>0.51549999999999996</v>
      </c>
      <c r="H43" s="63">
        <v>32</v>
      </c>
      <c r="I43" s="61">
        <v>5.4983000000000004</v>
      </c>
      <c r="J43" s="62">
        <v>144</v>
      </c>
      <c r="K43" s="61">
        <v>24.7423</v>
      </c>
      <c r="L43" s="62">
        <v>371</v>
      </c>
      <c r="M43" s="61">
        <v>63.745699999999999</v>
      </c>
      <c r="N43" s="62">
        <v>0</v>
      </c>
      <c r="O43" s="61">
        <v>0</v>
      </c>
      <c r="P43" s="64">
        <v>32</v>
      </c>
      <c r="Q43" s="65">
        <v>5.4982800000000003</v>
      </c>
      <c r="R43" s="72">
        <v>100</v>
      </c>
      <c r="S43" s="65">
        <v>17.182099999999998</v>
      </c>
      <c r="T43" s="72">
        <v>19</v>
      </c>
      <c r="U43" s="67">
        <v>3.2646000000000002</v>
      </c>
      <c r="V43" s="72">
        <v>18</v>
      </c>
      <c r="W43" s="67">
        <v>3.0928</v>
      </c>
      <c r="X43" s="68">
        <v>3631</v>
      </c>
      <c r="Y43" s="69">
        <v>100</v>
      </c>
    </row>
    <row r="44" spans="1:25" s="21" customFormat="1" ht="15" customHeight="1" x14ac:dyDescent="0.2">
      <c r="A44" s="20" t="s">
        <v>17</v>
      </c>
      <c r="B44" s="22" t="s">
        <v>56</v>
      </c>
      <c r="C44" s="23">
        <f t="shared" si="0"/>
        <v>403</v>
      </c>
      <c r="D44" s="24">
        <v>71</v>
      </c>
      <c r="E44" s="25">
        <v>17.617899999999999</v>
      </c>
      <c r="F44" s="32">
        <v>0</v>
      </c>
      <c r="G44" s="25">
        <v>0</v>
      </c>
      <c r="H44" s="26">
        <v>36</v>
      </c>
      <c r="I44" s="25">
        <v>8.9329999999999998</v>
      </c>
      <c r="J44" s="26">
        <v>32</v>
      </c>
      <c r="K44" s="25">
        <v>7.9404000000000003</v>
      </c>
      <c r="L44" s="26">
        <v>236</v>
      </c>
      <c r="M44" s="25">
        <v>58.5608</v>
      </c>
      <c r="N44" s="32">
        <v>3</v>
      </c>
      <c r="O44" s="25">
        <v>0.74439999999999995</v>
      </c>
      <c r="P44" s="34">
        <v>25</v>
      </c>
      <c r="Q44" s="28">
        <v>6.2034700000000003</v>
      </c>
      <c r="R44" s="33">
        <v>57</v>
      </c>
      <c r="S44" s="28">
        <v>14.1439</v>
      </c>
      <c r="T44" s="33">
        <v>8</v>
      </c>
      <c r="U44" s="29">
        <v>1.9851000000000001</v>
      </c>
      <c r="V44" s="33">
        <v>4</v>
      </c>
      <c r="W44" s="29">
        <v>0.99260000000000004</v>
      </c>
      <c r="X44" s="30">
        <v>1815</v>
      </c>
      <c r="Y44" s="31">
        <v>100</v>
      </c>
    </row>
    <row r="45" spans="1:25" s="21" customFormat="1" ht="15" customHeight="1" x14ac:dyDescent="0.2">
      <c r="A45" s="20" t="s">
        <v>17</v>
      </c>
      <c r="B45" s="70" t="s">
        <v>57</v>
      </c>
      <c r="C45" s="59">
        <f t="shared" si="0"/>
        <v>365</v>
      </c>
      <c r="D45" s="72">
        <v>9</v>
      </c>
      <c r="E45" s="61">
        <v>2.4658000000000002</v>
      </c>
      <c r="F45" s="62">
        <v>8</v>
      </c>
      <c r="G45" s="61">
        <v>2.1918000000000002</v>
      </c>
      <c r="H45" s="63">
        <v>94</v>
      </c>
      <c r="I45" s="61">
        <v>25.753399999999999</v>
      </c>
      <c r="J45" s="62">
        <v>25</v>
      </c>
      <c r="K45" s="61">
        <v>6.8493000000000004</v>
      </c>
      <c r="L45" s="63">
        <v>204</v>
      </c>
      <c r="M45" s="61">
        <v>55.8904</v>
      </c>
      <c r="N45" s="62">
        <v>5</v>
      </c>
      <c r="O45" s="61">
        <v>1.3698999999999999</v>
      </c>
      <c r="P45" s="64">
        <v>20</v>
      </c>
      <c r="Q45" s="65">
        <v>5.4794499999999999</v>
      </c>
      <c r="R45" s="60">
        <v>79</v>
      </c>
      <c r="S45" s="65">
        <v>21.643799999999999</v>
      </c>
      <c r="T45" s="72">
        <v>11</v>
      </c>
      <c r="U45" s="67">
        <v>3.0137</v>
      </c>
      <c r="V45" s="72">
        <v>26</v>
      </c>
      <c r="W45" s="67">
        <v>7.1233000000000004</v>
      </c>
      <c r="X45" s="68">
        <v>1283</v>
      </c>
      <c r="Y45" s="69">
        <v>100</v>
      </c>
    </row>
    <row r="46" spans="1:25" s="21" customFormat="1" ht="15" customHeight="1" x14ac:dyDescent="0.2">
      <c r="A46" s="20" t="s">
        <v>17</v>
      </c>
      <c r="B46" s="22" t="s">
        <v>58</v>
      </c>
      <c r="C46" s="23">
        <f t="shared" si="0"/>
        <v>956</v>
      </c>
      <c r="D46" s="24">
        <v>1</v>
      </c>
      <c r="E46" s="25">
        <v>0.1046</v>
      </c>
      <c r="F46" s="26">
        <v>8</v>
      </c>
      <c r="G46" s="25">
        <v>0.83679999999999999</v>
      </c>
      <c r="H46" s="26">
        <v>100</v>
      </c>
      <c r="I46" s="25">
        <v>10.4603</v>
      </c>
      <c r="J46" s="26">
        <v>172</v>
      </c>
      <c r="K46" s="25">
        <v>17.991599999999998</v>
      </c>
      <c r="L46" s="32">
        <v>638</v>
      </c>
      <c r="M46" s="25">
        <v>66.736400000000003</v>
      </c>
      <c r="N46" s="32">
        <v>1</v>
      </c>
      <c r="O46" s="25">
        <v>0.1046</v>
      </c>
      <c r="P46" s="34">
        <v>36</v>
      </c>
      <c r="Q46" s="28">
        <v>3.7656900000000002</v>
      </c>
      <c r="R46" s="24">
        <v>232</v>
      </c>
      <c r="S46" s="28">
        <v>24.267800000000001</v>
      </c>
      <c r="T46" s="24">
        <v>10</v>
      </c>
      <c r="U46" s="29">
        <v>1.046</v>
      </c>
      <c r="V46" s="24">
        <v>13</v>
      </c>
      <c r="W46" s="29">
        <v>1.3597999999999999</v>
      </c>
      <c r="X46" s="30">
        <v>3027</v>
      </c>
      <c r="Y46" s="31">
        <v>100</v>
      </c>
    </row>
    <row r="47" spans="1:25" s="21" customFormat="1" ht="15" customHeight="1" x14ac:dyDescent="0.2">
      <c r="A47" s="20" t="s">
        <v>17</v>
      </c>
      <c r="B47" s="70" t="s">
        <v>59</v>
      </c>
      <c r="C47" s="73">
        <f t="shared" si="0"/>
        <v>177</v>
      </c>
      <c r="D47" s="60">
        <v>2</v>
      </c>
      <c r="E47" s="61">
        <v>1.1298999999999999</v>
      </c>
      <c r="F47" s="63">
        <v>0</v>
      </c>
      <c r="G47" s="61">
        <v>0</v>
      </c>
      <c r="H47" s="63">
        <v>117</v>
      </c>
      <c r="I47" s="61">
        <v>66.101699999999994</v>
      </c>
      <c r="J47" s="63">
        <v>20</v>
      </c>
      <c r="K47" s="61">
        <v>11.2994</v>
      </c>
      <c r="L47" s="63">
        <v>29</v>
      </c>
      <c r="M47" s="61">
        <v>16.3842</v>
      </c>
      <c r="N47" s="62">
        <v>0</v>
      </c>
      <c r="O47" s="61">
        <v>0</v>
      </c>
      <c r="P47" s="64">
        <v>9</v>
      </c>
      <c r="Q47" s="65">
        <v>5.0847499999999997</v>
      </c>
      <c r="R47" s="72">
        <v>57</v>
      </c>
      <c r="S47" s="65">
        <v>32.203400000000002</v>
      </c>
      <c r="T47" s="60">
        <v>8</v>
      </c>
      <c r="U47" s="67">
        <v>4.5198</v>
      </c>
      <c r="V47" s="60">
        <v>44</v>
      </c>
      <c r="W47" s="67">
        <v>24.858799999999999</v>
      </c>
      <c r="X47" s="68">
        <v>308</v>
      </c>
      <c r="Y47" s="69">
        <v>100</v>
      </c>
    </row>
    <row r="48" spans="1:25" s="21" customFormat="1" ht="15" customHeight="1" x14ac:dyDescent="0.2">
      <c r="A48" s="20" t="s">
        <v>17</v>
      </c>
      <c r="B48" s="22" t="s">
        <v>60</v>
      </c>
      <c r="C48" s="23">
        <f t="shared" si="0"/>
        <v>301</v>
      </c>
      <c r="D48" s="33">
        <v>1</v>
      </c>
      <c r="E48" s="25">
        <v>0.3322</v>
      </c>
      <c r="F48" s="26">
        <v>1</v>
      </c>
      <c r="G48" s="25">
        <v>0.3322</v>
      </c>
      <c r="H48" s="32">
        <v>9</v>
      </c>
      <c r="I48" s="25">
        <v>2.99</v>
      </c>
      <c r="J48" s="26">
        <v>136</v>
      </c>
      <c r="K48" s="25">
        <v>45.182699999999997</v>
      </c>
      <c r="L48" s="26">
        <v>135</v>
      </c>
      <c r="M48" s="25">
        <v>44.850499999999997</v>
      </c>
      <c r="N48" s="32">
        <v>0</v>
      </c>
      <c r="O48" s="25">
        <v>0</v>
      </c>
      <c r="P48" s="34">
        <v>19</v>
      </c>
      <c r="Q48" s="28">
        <v>6.31229</v>
      </c>
      <c r="R48" s="33">
        <v>31</v>
      </c>
      <c r="S48" s="28">
        <v>10.298999999999999</v>
      </c>
      <c r="T48" s="33">
        <v>4</v>
      </c>
      <c r="U48" s="29">
        <v>1.3289</v>
      </c>
      <c r="V48" s="33">
        <v>3</v>
      </c>
      <c r="W48" s="29">
        <v>0.99670000000000003</v>
      </c>
      <c r="X48" s="30">
        <v>1236</v>
      </c>
      <c r="Y48" s="31">
        <v>97.411000000000001</v>
      </c>
    </row>
    <row r="49" spans="1:25" s="21" customFormat="1" ht="15" customHeight="1" x14ac:dyDescent="0.2">
      <c r="A49" s="20" t="s">
        <v>17</v>
      </c>
      <c r="B49" s="70" t="s">
        <v>61</v>
      </c>
      <c r="C49" s="73">
        <f t="shared" si="0"/>
        <v>28</v>
      </c>
      <c r="D49" s="60">
        <v>7</v>
      </c>
      <c r="E49" s="61">
        <v>25</v>
      </c>
      <c r="F49" s="62">
        <v>0</v>
      </c>
      <c r="G49" s="61">
        <v>0</v>
      </c>
      <c r="H49" s="62">
        <v>3</v>
      </c>
      <c r="I49" s="61">
        <v>10.7143</v>
      </c>
      <c r="J49" s="62">
        <v>1</v>
      </c>
      <c r="K49" s="61">
        <v>3.5714000000000001</v>
      </c>
      <c r="L49" s="63">
        <v>17</v>
      </c>
      <c r="M49" s="61">
        <v>60.714300000000001</v>
      </c>
      <c r="N49" s="63">
        <v>0</v>
      </c>
      <c r="O49" s="61">
        <v>0</v>
      </c>
      <c r="P49" s="64">
        <v>0</v>
      </c>
      <c r="Q49" s="65">
        <v>0</v>
      </c>
      <c r="R49" s="72">
        <v>2</v>
      </c>
      <c r="S49" s="65">
        <v>7.1429</v>
      </c>
      <c r="T49" s="72">
        <v>0</v>
      </c>
      <c r="U49" s="67">
        <v>0</v>
      </c>
      <c r="V49" s="72">
        <v>0</v>
      </c>
      <c r="W49" s="67">
        <v>0</v>
      </c>
      <c r="X49" s="68">
        <v>688</v>
      </c>
      <c r="Y49" s="69">
        <v>100</v>
      </c>
    </row>
    <row r="50" spans="1:25" s="21" customFormat="1" ht="15" customHeight="1" x14ac:dyDescent="0.2">
      <c r="A50" s="20" t="s">
        <v>17</v>
      </c>
      <c r="B50" s="22" t="s">
        <v>62</v>
      </c>
      <c r="C50" s="23">
        <f t="shared" si="0"/>
        <v>521</v>
      </c>
      <c r="D50" s="24">
        <v>0</v>
      </c>
      <c r="E50" s="25">
        <v>0</v>
      </c>
      <c r="F50" s="26">
        <v>3</v>
      </c>
      <c r="G50" s="25">
        <v>0.57579999999999998</v>
      </c>
      <c r="H50" s="32">
        <v>21</v>
      </c>
      <c r="I50" s="25">
        <v>4.0307000000000004</v>
      </c>
      <c r="J50" s="26">
        <v>163</v>
      </c>
      <c r="K50" s="25">
        <v>31.286000000000001</v>
      </c>
      <c r="L50" s="26">
        <v>325</v>
      </c>
      <c r="M50" s="25">
        <v>62.38</v>
      </c>
      <c r="N50" s="32">
        <v>0</v>
      </c>
      <c r="O50" s="25">
        <v>0</v>
      </c>
      <c r="P50" s="34">
        <v>9</v>
      </c>
      <c r="Q50" s="28">
        <v>1.7274499999999999</v>
      </c>
      <c r="R50" s="24">
        <v>53</v>
      </c>
      <c r="S50" s="28">
        <v>10.172700000000001</v>
      </c>
      <c r="T50" s="24">
        <v>5</v>
      </c>
      <c r="U50" s="29">
        <v>0.9597</v>
      </c>
      <c r="V50" s="24">
        <v>40</v>
      </c>
      <c r="W50" s="29">
        <v>7.6775000000000002</v>
      </c>
      <c r="X50" s="30">
        <v>1818</v>
      </c>
      <c r="Y50" s="31">
        <v>100</v>
      </c>
    </row>
    <row r="51" spans="1:25" s="21" customFormat="1" ht="15" customHeight="1" x14ac:dyDescent="0.2">
      <c r="A51" s="20" t="s">
        <v>17</v>
      </c>
      <c r="B51" s="70" t="s">
        <v>63</v>
      </c>
      <c r="C51" s="59">
        <f t="shared" si="0"/>
        <v>747</v>
      </c>
      <c r="D51" s="60">
        <v>3</v>
      </c>
      <c r="E51" s="61">
        <v>0.40160000000000001</v>
      </c>
      <c r="F51" s="63">
        <v>14</v>
      </c>
      <c r="G51" s="61">
        <v>1.8742000000000001</v>
      </c>
      <c r="H51" s="62">
        <v>255</v>
      </c>
      <c r="I51" s="61">
        <v>34.136499999999998</v>
      </c>
      <c r="J51" s="62">
        <v>230</v>
      </c>
      <c r="K51" s="61">
        <v>30.7898</v>
      </c>
      <c r="L51" s="62">
        <v>223</v>
      </c>
      <c r="M51" s="61">
        <v>29.852699999999999</v>
      </c>
      <c r="N51" s="63">
        <v>1</v>
      </c>
      <c r="O51" s="61">
        <v>0.13389999999999999</v>
      </c>
      <c r="P51" s="64">
        <v>21</v>
      </c>
      <c r="Q51" s="65">
        <v>2.8112400000000002</v>
      </c>
      <c r="R51" s="60">
        <v>121</v>
      </c>
      <c r="S51" s="65">
        <v>16.1981</v>
      </c>
      <c r="T51" s="60">
        <v>77</v>
      </c>
      <c r="U51" s="67">
        <v>10.3079</v>
      </c>
      <c r="V51" s="60">
        <v>72</v>
      </c>
      <c r="W51" s="67">
        <v>9.6386000000000003</v>
      </c>
      <c r="X51" s="68">
        <v>8616</v>
      </c>
      <c r="Y51" s="69">
        <v>100</v>
      </c>
    </row>
    <row r="52" spans="1:25" s="21" customFormat="1" ht="15" customHeight="1" x14ac:dyDescent="0.2">
      <c r="A52" s="20" t="s">
        <v>17</v>
      </c>
      <c r="B52" s="22" t="s">
        <v>64</v>
      </c>
      <c r="C52" s="23">
        <f t="shared" si="0"/>
        <v>490</v>
      </c>
      <c r="D52" s="33">
        <v>8</v>
      </c>
      <c r="E52" s="25">
        <v>1.6327</v>
      </c>
      <c r="F52" s="26">
        <v>4</v>
      </c>
      <c r="G52" s="25">
        <v>0.81630000000000003</v>
      </c>
      <c r="H52" s="32">
        <v>133</v>
      </c>
      <c r="I52" s="25">
        <v>27.142900000000001</v>
      </c>
      <c r="J52" s="32">
        <v>21</v>
      </c>
      <c r="K52" s="25">
        <v>4.2857000000000003</v>
      </c>
      <c r="L52" s="26">
        <v>301</v>
      </c>
      <c r="M52" s="25">
        <v>61.428600000000003</v>
      </c>
      <c r="N52" s="32">
        <v>16</v>
      </c>
      <c r="O52" s="25">
        <v>3.2652999999999999</v>
      </c>
      <c r="P52" s="27">
        <v>7</v>
      </c>
      <c r="Q52" s="28">
        <v>1.4285699999999999</v>
      </c>
      <c r="R52" s="24">
        <v>55</v>
      </c>
      <c r="S52" s="28">
        <v>11.224500000000001</v>
      </c>
      <c r="T52" s="24">
        <v>2</v>
      </c>
      <c r="U52" s="29">
        <v>0.40820000000000001</v>
      </c>
      <c r="V52" s="24">
        <v>32</v>
      </c>
      <c r="W52" s="29">
        <v>6.5305999999999997</v>
      </c>
      <c r="X52" s="30">
        <v>1009</v>
      </c>
      <c r="Y52" s="31">
        <v>94.846000000000004</v>
      </c>
    </row>
    <row r="53" spans="1:25" s="21" customFormat="1" ht="15" customHeight="1" x14ac:dyDescent="0.2">
      <c r="A53" s="20" t="s">
        <v>17</v>
      </c>
      <c r="B53" s="70" t="s">
        <v>65</v>
      </c>
      <c r="C53" s="73">
        <f t="shared" si="0"/>
        <v>168</v>
      </c>
      <c r="D53" s="72">
        <v>0</v>
      </c>
      <c r="E53" s="61">
        <v>0</v>
      </c>
      <c r="F53" s="62">
        <v>2</v>
      </c>
      <c r="G53" s="61">
        <v>1.1904999999999999</v>
      </c>
      <c r="H53" s="63">
        <v>4</v>
      </c>
      <c r="I53" s="61">
        <v>2.3809999999999998</v>
      </c>
      <c r="J53" s="62">
        <v>11</v>
      </c>
      <c r="K53" s="61">
        <v>6.5476000000000001</v>
      </c>
      <c r="L53" s="63">
        <v>147</v>
      </c>
      <c r="M53" s="61">
        <v>87.5</v>
      </c>
      <c r="N53" s="63">
        <v>0</v>
      </c>
      <c r="O53" s="61">
        <v>0</v>
      </c>
      <c r="P53" s="64">
        <v>4</v>
      </c>
      <c r="Q53" s="65">
        <v>2.3809499999999999</v>
      </c>
      <c r="R53" s="72">
        <v>38</v>
      </c>
      <c r="S53" s="65">
        <v>22.619</v>
      </c>
      <c r="T53" s="60">
        <v>5</v>
      </c>
      <c r="U53" s="67">
        <v>2.9762</v>
      </c>
      <c r="V53" s="60">
        <v>2</v>
      </c>
      <c r="W53" s="67">
        <v>1.1904999999999999</v>
      </c>
      <c r="X53" s="68">
        <v>306</v>
      </c>
      <c r="Y53" s="69">
        <v>100</v>
      </c>
    </row>
    <row r="54" spans="1:25" s="21" customFormat="1" ht="15" customHeight="1" x14ac:dyDescent="0.2">
      <c r="A54" s="20" t="s">
        <v>17</v>
      </c>
      <c r="B54" s="22" t="s">
        <v>66</v>
      </c>
      <c r="C54" s="23">
        <f t="shared" si="0"/>
        <v>316</v>
      </c>
      <c r="D54" s="33">
        <v>0</v>
      </c>
      <c r="E54" s="25">
        <v>0</v>
      </c>
      <c r="F54" s="26">
        <v>5</v>
      </c>
      <c r="G54" s="36">
        <v>1.5823</v>
      </c>
      <c r="H54" s="32">
        <v>29</v>
      </c>
      <c r="I54" s="36">
        <v>9.1771999999999991</v>
      </c>
      <c r="J54" s="26">
        <v>166</v>
      </c>
      <c r="K54" s="25">
        <v>52.531599999999997</v>
      </c>
      <c r="L54" s="26">
        <v>108</v>
      </c>
      <c r="M54" s="25">
        <v>34.177199999999999</v>
      </c>
      <c r="N54" s="26">
        <v>0</v>
      </c>
      <c r="O54" s="25">
        <v>0</v>
      </c>
      <c r="P54" s="34">
        <v>8</v>
      </c>
      <c r="Q54" s="28">
        <v>2.53165</v>
      </c>
      <c r="R54" s="24">
        <v>65</v>
      </c>
      <c r="S54" s="28">
        <v>20.569600000000001</v>
      </c>
      <c r="T54" s="33">
        <v>9</v>
      </c>
      <c r="U54" s="29">
        <v>2.8481000000000001</v>
      </c>
      <c r="V54" s="33">
        <v>19</v>
      </c>
      <c r="W54" s="29">
        <v>6.0126999999999997</v>
      </c>
      <c r="X54" s="30">
        <v>1971</v>
      </c>
      <c r="Y54" s="31">
        <v>100</v>
      </c>
    </row>
    <row r="55" spans="1:25" s="21" customFormat="1" ht="15" customHeight="1" x14ac:dyDescent="0.2">
      <c r="A55" s="20" t="s">
        <v>17</v>
      </c>
      <c r="B55" s="70" t="s">
        <v>67</v>
      </c>
      <c r="C55" s="59">
        <f t="shared" si="0"/>
        <v>674</v>
      </c>
      <c r="D55" s="60">
        <v>16</v>
      </c>
      <c r="E55" s="61">
        <v>2.3738999999999999</v>
      </c>
      <c r="F55" s="62">
        <v>27</v>
      </c>
      <c r="G55" s="61">
        <v>4.0058999999999996</v>
      </c>
      <c r="H55" s="63">
        <v>117</v>
      </c>
      <c r="I55" s="61">
        <v>17.359100000000002</v>
      </c>
      <c r="J55" s="63">
        <v>117</v>
      </c>
      <c r="K55" s="61">
        <v>17.359100000000002</v>
      </c>
      <c r="L55" s="62">
        <v>320</v>
      </c>
      <c r="M55" s="61">
        <v>47.477699999999999</v>
      </c>
      <c r="N55" s="62">
        <v>12</v>
      </c>
      <c r="O55" s="61">
        <v>1.7804</v>
      </c>
      <c r="P55" s="71">
        <v>65</v>
      </c>
      <c r="Q55" s="65">
        <v>9.6439199999999996</v>
      </c>
      <c r="R55" s="60">
        <v>181</v>
      </c>
      <c r="S55" s="65">
        <v>26.854600000000001</v>
      </c>
      <c r="T55" s="72">
        <v>26</v>
      </c>
      <c r="U55" s="67">
        <v>3.8576000000000001</v>
      </c>
      <c r="V55" s="72">
        <v>50</v>
      </c>
      <c r="W55" s="67">
        <v>7.4184000000000001</v>
      </c>
      <c r="X55" s="68">
        <v>2305</v>
      </c>
      <c r="Y55" s="69">
        <v>100</v>
      </c>
    </row>
    <row r="56" spans="1:25" s="21" customFormat="1" ht="15" customHeight="1" x14ac:dyDescent="0.2">
      <c r="A56" s="20" t="s">
        <v>17</v>
      </c>
      <c r="B56" s="22" t="s">
        <v>68</v>
      </c>
      <c r="C56" s="23">
        <f t="shared" si="0"/>
        <v>324</v>
      </c>
      <c r="D56" s="24">
        <v>1</v>
      </c>
      <c r="E56" s="25">
        <v>0.30859999999999999</v>
      </c>
      <c r="F56" s="26">
        <v>2</v>
      </c>
      <c r="G56" s="25">
        <v>0.61729999999999996</v>
      </c>
      <c r="H56" s="26">
        <v>5</v>
      </c>
      <c r="I56" s="25">
        <v>1.5431999999999999</v>
      </c>
      <c r="J56" s="32">
        <v>35</v>
      </c>
      <c r="K56" s="25">
        <v>10.8025</v>
      </c>
      <c r="L56" s="26">
        <v>267</v>
      </c>
      <c r="M56" s="25">
        <v>82.407399999999996</v>
      </c>
      <c r="N56" s="32">
        <v>0</v>
      </c>
      <c r="O56" s="25">
        <v>0</v>
      </c>
      <c r="P56" s="27">
        <v>14</v>
      </c>
      <c r="Q56" s="28">
        <v>4.3209900000000001</v>
      </c>
      <c r="R56" s="33">
        <v>30</v>
      </c>
      <c r="S56" s="28">
        <v>9.2592999999999996</v>
      </c>
      <c r="T56" s="33">
        <v>1</v>
      </c>
      <c r="U56" s="29">
        <v>0.30859999999999999</v>
      </c>
      <c r="V56" s="33">
        <v>2</v>
      </c>
      <c r="W56" s="29">
        <v>0.61729999999999996</v>
      </c>
      <c r="X56" s="30">
        <v>720</v>
      </c>
      <c r="Y56" s="31">
        <v>100</v>
      </c>
    </row>
    <row r="57" spans="1:25" s="21" customFormat="1" ht="15" customHeight="1" x14ac:dyDescent="0.2">
      <c r="A57" s="20" t="s">
        <v>17</v>
      </c>
      <c r="B57" s="70" t="s">
        <v>69</v>
      </c>
      <c r="C57" s="59">
        <f t="shared" si="0"/>
        <v>596</v>
      </c>
      <c r="D57" s="60">
        <v>5</v>
      </c>
      <c r="E57" s="61">
        <v>0.83889999999999998</v>
      </c>
      <c r="F57" s="63">
        <v>7</v>
      </c>
      <c r="G57" s="61">
        <v>1.1745000000000001</v>
      </c>
      <c r="H57" s="62">
        <v>50</v>
      </c>
      <c r="I57" s="61">
        <v>8.3893000000000004</v>
      </c>
      <c r="J57" s="62">
        <v>83</v>
      </c>
      <c r="K57" s="61">
        <v>13.9262</v>
      </c>
      <c r="L57" s="62">
        <v>430</v>
      </c>
      <c r="M57" s="61">
        <v>72.1477</v>
      </c>
      <c r="N57" s="62">
        <v>0</v>
      </c>
      <c r="O57" s="61">
        <v>0</v>
      </c>
      <c r="P57" s="71">
        <v>21</v>
      </c>
      <c r="Q57" s="65">
        <v>3.5234899999999998</v>
      </c>
      <c r="R57" s="72">
        <v>152</v>
      </c>
      <c r="S57" s="65">
        <v>25.503399999999999</v>
      </c>
      <c r="T57" s="72">
        <v>5</v>
      </c>
      <c r="U57" s="67">
        <v>0.83889999999999998</v>
      </c>
      <c r="V57" s="72">
        <v>22</v>
      </c>
      <c r="W57" s="67">
        <v>3.6913</v>
      </c>
      <c r="X57" s="68">
        <v>2232</v>
      </c>
      <c r="Y57" s="69">
        <v>100</v>
      </c>
    </row>
    <row r="58" spans="1:25" s="21" customFormat="1" ht="15" customHeight="1" thickBot="1" x14ac:dyDescent="0.25">
      <c r="A58" s="20" t="s">
        <v>17</v>
      </c>
      <c r="B58" s="37" t="s">
        <v>70</v>
      </c>
      <c r="C58" s="74">
        <f t="shared" si="0"/>
        <v>66</v>
      </c>
      <c r="D58" s="56">
        <v>18</v>
      </c>
      <c r="E58" s="39">
        <v>27.2727</v>
      </c>
      <c r="F58" s="40">
        <v>1</v>
      </c>
      <c r="G58" s="39">
        <v>1.5152000000000001</v>
      </c>
      <c r="H58" s="41">
        <v>16</v>
      </c>
      <c r="I58" s="39">
        <v>24.2424</v>
      </c>
      <c r="J58" s="40">
        <v>3</v>
      </c>
      <c r="K58" s="39">
        <v>4.5454999999999997</v>
      </c>
      <c r="L58" s="40">
        <v>25</v>
      </c>
      <c r="M58" s="39">
        <v>37.878799999999998</v>
      </c>
      <c r="N58" s="40">
        <v>0</v>
      </c>
      <c r="O58" s="39">
        <v>0</v>
      </c>
      <c r="P58" s="42">
        <v>3</v>
      </c>
      <c r="Q58" s="43">
        <v>4.5454499999999998</v>
      </c>
      <c r="R58" s="38">
        <v>19</v>
      </c>
      <c r="S58" s="43">
        <v>28.7879</v>
      </c>
      <c r="T58" s="38">
        <v>0</v>
      </c>
      <c r="U58" s="44">
        <v>0</v>
      </c>
      <c r="V58" s="38">
        <v>2</v>
      </c>
      <c r="W58" s="44">
        <v>3.0303</v>
      </c>
      <c r="X58" s="45">
        <v>365</v>
      </c>
      <c r="Y58" s="46">
        <v>100</v>
      </c>
    </row>
    <row r="59" spans="1:25" s="49" customFormat="1" ht="15" customHeight="1" x14ac:dyDescent="0.2">
      <c r="A59" s="51"/>
      <c r="B59" s="52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53"/>
      <c r="W59" s="54"/>
      <c r="X59" s="48"/>
      <c r="Y59" s="48"/>
    </row>
    <row r="60" spans="1:25" s="21" customFormat="1" ht="15" customHeight="1" x14ac:dyDescent="0.2">
      <c r="A60" s="20"/>
      <c r="B60" s="76" t="s">
        <v>75</v>
      </c>
      <c r="C60" s="75"/>
      <c r="D60" s="75"/>
      <c r="E60" s="75"/>
      <c r="F60" s="75"/>
      <c r="G60" s="7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75"/>
      <c r="W60" s="75"/>
      <c r="X60" s="55"/>
      <c r="Y60" s="55"/>
    </row>
    <row r="61" spans="1:25" s="49" customFormat="1" ht="15" customHeight="1" x14ac:dyDescent="0.2">
      <c r="A61" s="51"/>
      <c r="B61" s="76" t="str">
        <f>CONCATENATE("NOTE: Table reads (for US Totals):  Of all ",IF(ISTEXT(C7),LEFT(C7,3),TEXT(C7,"#,##0"))," public school students ", A7, ", ", IF(ISTEXT(R7),LEFT(R7,3),TEXT(R7,"#,##0"))," (", TEXT(S7,"0.0"),"%) were students with disabilities served under the Individuals with Disabilities Education Act (IDEA), and ",IF(ISTEXT(T7),LEFT(T7,3),TEXT(T7,"#,##0"))," (",TEXT(U7,"0.0"),"%) were students with disabilities served only under Section 504.")</f>
        <v>NOTE: Table reads (for US Totals):  Of all 28,677 public school students disciplined for engaging in harassment or bullying on the basis of race, color or national origin, 5,220 (18.2%) were students with disabilities served under the Individuals with Disabilities Education Act (IDEA), and 707 (2.5%) were students with disabilities served only under Section 504.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53"/>
      <c r="W61" s="54"/>
      <c r="X61" s="48"/>
      <c r="Y61" s="48"/>
    </row>
    <row r="62" spans="1:25" s="49" customFormat="1" ht="15" customHeight="1" x14ac:dyDescent="0.2">
      <c r="A62" s="51"/>
      <c r="B62" s="76" t="str">
        <f>CONCATENATE("            Table reads (for US Race/Ethnicity):  Of all ",TEXT(A3,"#,##0")," public school students with and without disabilities ",(A7), ", ",TEXT(D7,"#,##0")," (",TEXT(E7,"0.0"),"%) were American Indian or Alaska Native students with or without disabilities served under IDEA.")</f>
        <v xml:space="preserve">            Table reads (for US Race/Ethnicity):  Of all 28,677 public school students with and without disabilities disciplined for engaging in harassment or bullying on the basis of race, color or national origin, 646 (2.3%) were American Indian or Alaska Native students with or without disabilities served under IDEA.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53"/>
      <c r="W62" s="54"/>
      <c r="X62" s="48"/>
      <c r="Y62" s="48"/>
    </row>
    <row r="63" spans="1:25" s="21" customFormat="1" ht="15" customHeight="1" x14ac:dyDescent="0.2">
      <c r="A63" s="20"/>
      <c r="B63" s="78" t="s">
        <v>71</v>
      </c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55"/>
      <c r="Y63" s="55"/>
    </row>
    <row r="64" spans="1:25" s="49" customFormat="1" ht="14.1" customHeight="1" x14ac:dyDescent="0.2">
      <c r="B64" s="78" t="s">
        <v>72</v>
      </c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48"/>
      <c r="Y64" s="47"/>
    </row>
    <row r="65" spans="1:25" s="49" customFormat="1" ht="15" customHeight="1" x14ac:dyDescent="0.2">
      <c r="A65" s="5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5"/>
      <c r="W65" s="6"/>
      <c r="X65" s="48"/>
      <c r="Y65" s="48"/>
    </row>
  </sheetData>
  <sortState ref="A8:Y58">
    <sortCondition ref="B8:B58"/>
  </sortState>
  <mergeCells count="17">
    <mergeCell ref="X4:X5"/>
    <mergeCell ref="Y4:Y5"/>
    <mergeCell ref="D5:E5"/>
    <mergeCell ref="F5:G5"/>
    <mergeCell ref="B63:W63"/>
    <mergeCell ref="B64:W64"/>
    <mergeCell ref="B4:B5"/>
    <mergeCell ref="C4:C5"/>
    <mergeCell ref="D4:Q4"/>
    <mergeCell ref="R4:S5"/>
    <mergeCell ref="T4:U5"/>
    <mergeCell ref="V4:W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5"/>
  <sheetViews>
    <sheetView showGridLines="0" zoomScale="80" zoomScaleNormal="80" workbookViewId="0"/>
  </sheetViews>
  <sheetFormatPr defaultColWidth="12.1640625" defaultRowHeight="15" customHeight="1" x14ac:dyDescent="0.2"/>
  <cols>
    <col min="1" max="1" width="2.83203125" style="9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8"/>
      <c r="B2" s="57" t="str">
        <f>CONCATENATE("Number and percentage of public school male students ", LOWER(A7), ", by race/ethnicity, disability status, and English proficiency, by state: School Year 2015-16")</f>
        <v>Number and percentage of public school male students disciplined for engaging in harassment or bullying on the basis of race, color or national origin, by race/ethnicity, disability status, and English proficiency, by state: School Year 2015-16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5" s="1" customFormat="1" ht="15" customHeight="1" thickBot="1" x14ac:dyDescent="0.3">
      <c r="A3" s="77">
        <f>C7</f>
        <v>21470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1" customFormat="1" ht="24.95" customHeight="1" x14ac:dyDescent="0.2">
      <c r="A4" s="10"/>
      <c r="B4" s="79" t="s">
        <v>0</v>
      </c>
      <c r="C4" s="81" t="s">
        <v>11</v>
      </c>
      <c r="D4" s="83" t="s">
        <v>73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86" t="s">
        <v>12</v>
      </c>
      <c r="S4" s="87"/>
      <c r="T4" s="86" t="s">
        <v>13</v>
      </c>
      <c r="U4" s="87"/>
      <c r="V4" s="86" t="s">
        <v>14</v>
      </c>
      <c r="W4" s="87"/>
      <c r="X4" s="93" t="s">
        <v>18</v>
      </c>
      <c r="Y4" s="95" t="s">
        <v>15</v>
      </c>
    </row>
    <row r="5" spans="1:25" s="11" customFormat="1" ht="24.95" customHeight="1" x14ac:dyDescent="0.2">
      <c r="A5" s="10"/>
      <c r="B5" s="80"/>
      <c r="C5" s="82"/>
      <c r="D5" s="97" t="s">
        <v>1</v>
      </c>
      <c r="E5" s="91"/>
      <c r="F5" s="98" t="s">
        <v>2</v>
      </c>
      <c r="G5" s="91"/>
      <c r="H5" s="90" t="s">
        <v>3</v>
      </c>
      <c r="I5" s="91"/>
      <c r="J5" s="90" t="s">
        <v>4</v>
      </c>
      <c r="K5" s="91"/>
      <c r="L5" s="90" t="s">
        <v>5</v>
      </c>
      <c r="M5" s="91"/>
      <c r="N5" s="90" t="s">
        <v>6</v>
      </c>
      <c r="O5" s="91"/>
      <c r="P5" s="90" t="s">
        <v>7</v>
      </c>
      <c r="Q5" s="92"/>
      <c r="R5" s="88"/>
      <c r="S5" s="89"/>
      <c r="T5" s="88"/>
      <c r="U5" s="89"/>
      <c r="V5" s="88"/>
      <c r="W5" s="89"/>
      <c r="X5" s="94"/>
      <c r="Y5" s="96"/>
    </row>
    <row r="6" spans="1:25" s="11" customFormat="1" ht="15" customHeight="1" thickBot="1" x14ac:dyDescent="0.25">
      <c r="A6" s="10"/>
      <c r="B6" s="12"/>
      <c r="C6" s="50"/>
      <c r="D6" s="13" t="s">
        <v>8</v>
      </c>
      <c r="E6" s="14" t="s">
        <v>16</v>
      </c>
      <c r="F6" s="15" t="s">
        <v>8</v>
      </c>
      <c r="G6" s="14" t="s">
        <v>16</v>
      </c>
      <c r="H6" s="15" t="s">
        <v>8</v>
      </c>
      <c r="I6" s="14" t="s">
        <v>16</v>
      </c>
      <c r="J6" s="15" t="s">
        <v>8</v>
      </c>
      <c r="K6" s="14" t="s">
        <v>16</v>
      </c>
      <c r="L6" s="15" t="s">
        <v>8</v>
      </c>
      <c r="M6" s="14" t="s">
        <v>16</v>
      </c>
      <c r="N6" s="15" t="s">
        <v>8</v>
      </c>
      <c r="O6" s="14" t="s">
        <v>16</v>
      </c>
      <c r="P6" s="15" t="s">
        <v>8</v>
      </c>
      <c r="Q6" s="16" t="s">
        <v>16</v>
      </c>
      <c r="R6" s="13" t="s">
        <v>8</v>
      </c>
      <c r="S6" s="17" t="s">
        <v>74</v>
      </c>
      <c r="T6" s="13" t="s">
        <v>8</v>
      </c>
      <c r="U6" s="17" t="s">
        <v>74</v>
      </c>
      <c r="V6" s="15" t="s">
        <v>8</v>
      </c>
      <c r="W6" s="17" t="s">
        <v>9</v>
      </c>
      <c r="X6" s="18"/>
      <c r="Y6" s="19"/>
    </row>
    <row r="7" spans="1:25" s="21" customFormat="1" ht="15" customHeight="1" x14ac:dyDescent="0.2">
      <c r="A7" s="20" t="str">
        <f xml:space="preserve"> Total!A7</f>
        <v>disciplined for engaging in harassment or bullying on the basis of race, color or national origin</v>
      </c>
      <c r="B7" s="58" t="s">
        <v>10</v>
      </c>
      <c r="C7" s="59">
        <f>D7+F7+H7+J7+L7+N7+P7</f>
        <v>21470</v>
      </c>
      <c r="D7" s="60">
        <v>443</v>
      </c>
      <c r="E7" s="61">
        <v>2.0632999999999999</v>
      </c>
      <c r="F7" s="62">
        <v>569</v>
      </c>
      <c r="G7" s="61">
        <v>2.6501999999999999</v>
      </c>
      <c r="H7" s="62">
        <v>3981</v>
      </c>
      <c r="I7" s="61">
        <v>18.542200000000001</v>
      </c>
      <c r="J7" s="62">
        <v>3901</v>
      </c>
      <c r="K7" s="61">
        <v>18.169499999999999</v>
      </c>
      <c r="L7" s="62">
        <v>11567</v>
      </c>
      <c r="M7" s="61">
        <v>53.8752</v>
      </c>
      <c r="N7" s="63">
        <v>187</v>
      </c>
      <c r="O7" s="61">
        <v>0.871</v>
      </c>
      <c r="P7" s="64">
        <v>822</v>
      </c>
      <c r="Q7" s="65">
        <v>3.8285999999999998</v>
      </c>
      <c r="R7" s="66">
        <v>4321</v>
      </c>
      <c r="S7" s="65">
        <v>20.125800000000002</v>
      </c>
      <c r="T7" s="66">
        <v>539</v>
      </c>
      <c r="U7" s="67">
        <v>2.5105</v>
      </c>
      <c r="V7" s="66">
        <v>1444</v>
      </c>
      <c r="W7" s="67">
        <v>6.7256999999999998</v>
      </c>
      <c r="X7" s="68">
        <v>96360</v>
      </c>
      <c r="Y7" s="69">
        <v>99.798000000000002</v>
      </c>
    </row>
    <row r="8" spans="1:25" s="21" customFormat="1" ht="15" customHeight="1" x14ac:dyDescent="0.2">
      <c r="A8" s="20" t="s">
        <v>17</v>
      </c>
      <c r="B8" s="22" t="s">
        <v>21</v>
      </c>
      <c r="C8" s="23">
        <f t="shared" ref="C8:C58" si="0">D8+F8+H8+J8+L8+N8+P8</f>
        <v>405</v>
      </c>
      <c r="D8" s="24">
        <v>1</v>
      </c>
      <c r="E8" s="25">
        <v>0.24690000000000001</v>
      </c>
      <c r="F8" s="26">
        <v>0</v>
      </c>
      <c r="G8" s="25">
        <v>0</v>
      </c>
      <c r="H8" s="32">
        <v>12</v>
      </c>
      <c r="I8" s="25">
        <v>2.9630000000000001</v>
      </c>
      <c r="J8" s="26">
        <v>231</v>
      </c>
      <c r="K8" s="25">
        <v>57.036999999999999</v>
      </c>
      <c r="L8" s="26">
        <v>159</v>
      </c>
      <c r="M8" s="25">
        <v>39.259300000000003</v>
      </c>
      <c r="N8" s="26">
        <v>0</v>
      </c>
      <c r="O8" s="25">
        <v>0</v>
      </c>
      <c r="P8" s="34">
        <v>2</v>
      </c>
      <c r="Q8" s="28">
        <v>0.49382999999999999</v>
      </c>
      <c r="R8" s="24">
        <v>64</v>
      </c>
      <c r="S8" s="28">
        <v>15.8025</v>
      </c>
      <c r="T8" s="33">
        <v>2</v>
      </c>
      <c r="U8" s="29">
        <v>0.49380000000000002</v>
      </c>
      <c r="V8" s="33">
        <v>20</v>
      </c>
      <c r="W8" s="29">
        <v>4.9382999999999999</v>
      </c>
      <c r="X8" s="30">
        <v>1400</v>
      </c>
      <c r="Y8" s="31">
        <v>100</v>
      </c>
    </row>
    <row r="9" spans="1:25" s="21" customFormat="1" ht="15" customHeight="1" x14ac:dyDescent="0.2">
      <c r="A9" s="20" t="s">
        <v>17</v>
      </c>
      <c r="B9" s="70" t="s">
        <v>20</v>
      </c>
      <c r="C9" s="59">
        <f t="shared" si="0"/>
        <v>9</v>
      </c>
      <c r="D9" s="60">
        <v>4</v>
      </c>
      <c r="E9" s="61">
        <v>44.444400000000002</v>
      </c>
      <c r="F9" s="62">
        <v>2</v>
      </c>
      <c r="G9" s="61">
        <v>22.222200000000001</v>
      </c>
      <c r="H9" s="62">
        <v>0</v>
      </c>
      <c r="I9" s="61">
        <v>0</v>
      </c>
      <c r="J9" s="63">
        <v>0</v>
      </c>
      <c r="K9" s="61">
        <v>0</v>
      </c>
      <c r="L9" s="63">
        <v>3</v>
      </c>
      <c r="M9" s="61">
        <v>33.333300000000001</v>
      </c>
      <c r="N9" s="62">
        <v>0</v>
      </c>
      <c r="O9" s="61">
        <v>0</v>
      </c>
      <c r="P9" s="71">
        <v>0</v>
      </c>
      <c r="Q9" s="65">
        <v>0</v>
      </c>
      <c r="R9" s="72">
        <v>0</v>
      </c>
      <c r="S9" s="65">
        <v>0</v>
      </c>
      <c r="T9" s="72">
        <v>0</v>
      </c>
      <c r="U9" s="67">
        <v>0</v>
      </c>
      <c r="V9" s="72">
        <v>0</v>
      </c>
      <c r="W9" s="67">
        <v>0</v>
      </c>
      <c r="X9" s="68">
        <v>503</v>
      </c>
      <c r="Y9" s="69">
        <v>100</v>
      </c>
    </row>
    <row r="10" spans="1:25" s="21" customFormat="1" ht="15" customHeight="1" x14ac:dyDescent="0.2">
      <c r="A10" s="20" t="s">
        <v>17</v>
      </c>
      <c r="B10" s="22" t="s">
        <v>23</v>
      </c>
      <c r="C10" s="23">
        <f t="shared" si="0"/>
        <v>342</v>
      </c>
      <c r="D10" s="33">
        <v>30</v>
      </c>
      <c r="E10" s="25">
        <v>8.7719000000000005</v>
      </c>
      <c r="F10" s="26">
        <v>2</v>
      </c>
      <c r="G10" s="25">
        <v>0.58479999999999999</v>
      </c>
      <c r="H10" s="32">
        <v>112</v>
      </c>
      <c r="I10" s="25">
        <v>32.7485</v>
      </c>
      <c r="J10" s="26">
        <v>42</v>
      </c>
      <c r="K10" s="25">
        <v>12.2807</v>
      </c>
      <c r="L10" s="32">
        <v>139</v>
      </c>
      <c r="M10" s="25">
        <v>40.643300000000004</v>
      </c>
      <c r="N10" s="32">
        <v>1</v>
      </c>
      <c r="O10" s="25">
        <v>0.29239999999999999</v>
      </c>
      <c r="P10" s="27">
        <v>16</v>
      </c>
      <c r="Q10" s="28">
        <v>4.6783599999999996</v>
      </c>
      <c r="R10" s="33">
        <v>47</v>
      </c>
      <c r="S10" s="28">
        <v>13.742699999999999</v>
      </c>
      <c r="T10" s="33">
        <v>3</v>
      </c>
      <c r="U10" s="29">
        <v>0.87719999999999998</v>
      </c>
      <c r="V10" s="33">
        <v>6</v>
      </c>
      <c r="W10" s="29">
        <v>1.7544</v>
      </c>
      <c r="X10" s="30">
        <v>1977</v>
      </c>
      <c r="Y10" s="31">
        <v>99.697000000000003</v>
      </c>
    </row>
    <row r="11" spans="1:25" s="21" customFormat="1" ht="15" customHeight="1" x14ac:dyDescent="0.2">
      <c r="A11" s="20" t="s">
        <v>17</v>
      </c>
      <c r="B11" s="70" t="s">
        <v>22</v>
      </c>
      <c r="C11" s="59">
        <f t="shared" si="0"/>
        <v>300</v>
      </c>
      <c r="D11" s="60">
        <v>0</v>
      </c>
      <c r="E11" s="61">
        <v>0</v>
      </c>
      <c r="F11" s="63">
        <v>1</v>
      </c>
      <c r="G11" s="61">
        <v>0.33329999999999999</v>
      </c>
      <c r="H11" s="62">
        <v>25</v>
      </c>
      <c r="I11" s="61">
        <v>8.3332999999999995</v>
      </c>
      <c r="J11" s="62">
        <v>123</v>
      </c>
      <c r="K11" s="61">
        <v>41</v>
      </c>
      <c r="L11" s="62">
        <v>143</v>
      </c>
      <c r="M11" s="61">
        <v>47.666699999999999</v>
      </c>
      <c r="N11" s="62">
        <v>0</v>
      </c>
      <c r="O11" s="61">
        <v>0</v>
      </c>
      <c r="P11" s="71">
        <v>8</v>
      </c>
      <c r="Q11" s="65">
        <v>2.6666699999999999</v>
      </c>
      <c r="R11" s="72">
        <v>13</v>
      </c>
      <c r="S11" s="65">
        <v>4.3333000000000004</v>
      </c>
      <c r="T11" s="60">
        <v>11</v>
      </c>
      <c r="U11" s="67">
        <v>3.6667000000000001</v>
      </c>
      <c r="V11" s="60">
        <v>7</v>
      </c>
      <c r="W11" s="67">
        <v>2.3332999999999999</v>
      </c>
      <c r="X11" s="68">
        <v>1092</v>
      </c>
      <c r="Y11" s="69">
        <v>99.816999999999993</v>
      </c>
    </row>
    <row r="12" spans="1:25" s="21" customFormat="1" ht="15" customHeight="1" x14ac:dyDescent="0.2">
      <c r="A12" s="20" t="s">
        <v>17</v>
      </c>
      <c r="B12" s="22" t="s">
        <v>24</v>
      </c>
      <c r="C12" s="23">
        <f t="shared" si="0"/>
        <v>4155</v>
      </c>
      <c r="D12" s="24">
        <v>54</v>
      </c>
      <c r="E12" s="25">
        <v>1.2996000000000001</v>
      </c>
      <c r="F12" s="32">
        <v>179</v>
      </c>
      <c r="G12" s="25">
        <v>4.3080999999999996</v>
      </c>
      <c r="H12" s="26">
        <v>1560</v>
      </c>
      <c r="I12" s="25">
        <v>37.545099999999998</v>
      </c>
      <c r="J12" s="26">
        <v>494</v>
      </c>
      <c r="K12" s="25">
        <v>11.8893</v>
      </c>
      <c r="L12" s="26">
        <v>1640</v>
      </c>
      <c r="M12" s="25">
        <v>39.470500000000001</v>
      </c>
      <c r="N12" s="32">
        <v>27</v>
      </c>
      <c r="O12" s="25">
        <v>0.64980000000000004</v>
      </c>
      <c r="P12" s="34">
        <v>201</v>
      </c>
      <c r="Q12" s="28">
        <v>4.8375500000000002</v>
      </c>
      <c r="R12" s="33">
        <v>853</v>
      </c>
      <c r="S12" s="28">
        <v>20.529499999999999</v>
      </c>
      <c r="T12" s="24">
        <v>111</v>
      </c>
      <c r="U12" s="29">
        <v>2.6715</v>
      </c>
      <c r="V12" s="24">
        <v>623</v>
      </c>
      <c r="W12" s="29">
        <v>14.994</v>
      </c>
      <c r="X12" s="30">
        <v>10138</v>
      </c>
      <c r="Y12" s="31">
        <v>99.644999999999996</v>
      </c>
    </row>
    <row r="13" spans="1:25" s="21" customFormat="1" ht="15" customHeight="1" x14ac:dyDescent="0.2">
      <c r="A13" s="20" t="s">
        <v>17</v>
      </c>
      <c r="B13" s="70" t="s">
        <v>25</v>
      </c>
      <c r="C13" s="59">
        <f t="shared" si="0"/>
        <v>243</v>
      </c>
      <c r="D13" s="60">
        <v>0</v>
      </c>
      <c r="E13" s="61">
        <v>0</v>
      </c>
      <c r="F13" s="63">
        <v>5</v>
      </c>
      <c r="G13" s="61">
        <v>2.0575999999999999</v>
      </c>
      <c r="H13" s="62">
        <v>86</v>
      </c>
      <c r="I13" s="61">
        <v>35.390900000000002</v>
      </c>
      <c r="J13" s="63">
        <v>29</v>
      </c>
      <c r="K13" s="61">
        <v>11.934200000000001</v>
      </c>
      <c r="L13" s="62">
        <v>117</v>
      </c>
      <c r="M13" s="61">
        <v>48.148099999999999</v>
      </c>
      <c r="N13" s="62">
        <v>0</v>
      </c>
      <c r="O13" s="61">
        <v>0</v>
      </c>
      <c r="P13" s="64">
        <v>6</v>
      </c>
      <c r="Q13" s="65">
        <v>2.4691399999999999</v>
      </c>
      <c r="R13" s="60">
        <v>42</v>
      </c>
      <c r="S13" s="65">
        <v>17.283999999999999</v>
      </c>
      <c r="T13" s="72">
        <v>6</v>
      </c>
      <c r="U13" s="67">
        <v>2.4691000000000001</v>
      </c>
      <c r="V13" s="72">
        <v>36</v>
      </c>
      <c r="W13" s="67">
        <v>14.8148</v>
      </c>
      <c r="X13" s="68">
        <v>1868</v>
      </c>
      <c r="Y13" s="69">
        <v>98.287000000000006</v>
      </c>
    </row>
    <row r="14" spans="1:25" s="21" customFormat="1" ht="15" customHeight="1" x14ac:dyDescent="0.2">
      <c r="A14" s="20" t="s">
        <v>17</v>
      </c>
      <c r="B14" s="22" t="s">
        <v>26</v>
      </c>
      <c r="C14" s="35">
        <f t="shared" si="0"/>
        <v>140</v>
      </c>
      <c r="D14" s="24">
        <v>0</v>
      </c>
      <c r="E14" s="25">
        <v>0</v>
      </c>
      <c r="F14" s="26">
        <v>6</v>
      </c>
      <c r="G14" s="25">
        <v>4.2857000000000003</v>
      </c>
      <c r="H14" s="32">
        <v>23</v>
      </c>
      <c r="I14" s="25">
        <v>16.428599999999999</v>
      </c>
      <c r="J14" s="32">
        <v>37</v>
      </c>
      <c r="K14" s="25">
        <v>26.428599999999999</v>
      </c>
      <c r="L14" s="32">
        <v>68</v>
      </c>
      <c r="M14" s="25">
        <v>48.571399999999997</v>
      </c>
      <c r="N14" s="26">
        <v>0</v>
      </c>
      <c r="O14" s="25">
        <v>0</v>
      </c>
      <c r="P14" s="27">
        <v>6</v>
      </c>
      <c r="Q14" s="28">
        <v>4.2857099999999999</v>
      </c>
      <c r="R14" s="33">
        <v>30</v>
      </c>
      <c r="S14" s="28">
        <v>21.428599999999999</v>
      </c>
      <c r="T14" s="24">
        <v>15</v>
      </c>
      <c r="U14" s="29">
        <v>10.7143</v>
      </c>
      <c r="V14" s="24">
        <v>5</v>
      </c>
      <c r="W14" s="29">
        <v>3.5714000000000001</v>
      </c>
      <c r="X14" s="30">
        <v>1238</v>
      </c>
      <c r="Y14" s="31">
        <v>100</v>
      </c>
    </row>
    <row r="15" spans="1:25" s="21" customFormat="1" ht="15" customHeight="1" x14ac:dyDescent="0.2">
      <c r="A15" s="20" t="s">
        <v>17</v>
      </c>
      <c r="B15" s="70" t="s">
        <v>28</v>
      </c>
      <c r="C15" s="73">
        <f t="shared" si="0"/>
        <v>28</v>
      </c>
      <c r="D15" s="60">
        <v>0</v>
      </c>
      <c r="E15" s="61">
        <v>0</v>
      </c>
      <c r="F15" s="62">
        <v>0</v>
      </c>
      <c r="G15" s="61">
        <v>0</v>
      </c>
      <c r="H15" s="62">
        <v>1</v>
      </c>
      <c r="I15" s="61">
        <v>3.5714000000000001</v>
      </c>
      <c r="J15" s="63">
        <v>8</v>
      </c>
      <c r="K15" s="61">
        <v>28.571400000000001</v>
      </c>
      <c r="L15" s="62">
        <v>18</v>
      </c>
      <c r="M15" s="61">
        <v>64.285700000000006</v>
      </c>
      <c r="N15" s="63">
        <v>0</v>
      </c>
      <c r="O15" s="61">
        <v>0</v>
      </c>
      <c r="P15" s="64">
        <v>1</v>
      </c>
      <c r="Q15" s="65">
        <v>3.5714299999999999</v>
      </c>
      <c r="R15" s="72">
        <v>3</v>
      </c>
      <c r="S15" s="65">
        <v>10.7143</v>
      </c>
      <c r="T15" s="60">
        <v>1</v>
      </c>
      <c r="U15" s="67">
        <v>3.5714000000000001</v>
      </c>
      <c r="V15" s="60">
        <v>0</v>
      </c>
      <c r="W15" s="67">
        <v>0</v>
      </c>
      <c r="X15" s="68">
        <v>235</v>
      </c>
      <c r="Y15" s="69">
        <v>100</v>
      </c>
    </row>
    <row r="16" spans="1:25" s="21" customFormat="1" ht="15" customHeight="1" x14ac:dyDescent="0.2">
      <c r="A16" s="20" t="s">
        <v>17</v>
      </c>
      <c r="B16" s="22" t="s">
        <v>27</v>
      </c>
      <c r="C16" s="35">
        <f t="shared" si="0"/>
        <v>16</v>
      </c>
      <c r="D16" s="33">
        <v>0</v>
      </c>
      <c r="E16" s="25">
        <v>0</v>
      </c>
      <c r="F16" s="32">
        <v>0</v>
      </c>
      <c r="G16" s="25">
        <v>0</v>
      </c>
      <c r="H16" s="26">
        <v>4</v>
      </c>
      <c r="I16" s="25">
        <v>25</v>
      </c>
      <c r="J16" s="32">
        <v>10</v>
      </c>
      <c r="K16" s="25">
        <v>62.5</v>
      </c>
      <c r="L16" s="26">
        <v>2</v>
      </c>
      <c r="M16" s="25">
        <v>12.5</v>
      </c>
      <c r="N16" s="32">
        <v>0</v>
      </c>
      <c r="O16" s="25">
        <v>0</v>
      </c>
      <c r="P16" s="27">
        <v>0</v>
      </c>
      <c r="Q16" s="28">
        <v>0</v>
      </c>
      <c r="R16" s="24">
        <v>2</v>
      </c>
      <c r="S16" s="28">
        <v>12.5</v>
      </c>
      <c r="T16" s="24">
        <v>0</v>
      </c>
      <c r="U16" s="29">
        <v>0</v>
      </c>
      <c r="V16" s="24">
        <v>2</v>
      </c>
      <c r="W16" s="29">
        <v>12.5</v>
      </c>
      <c r="X16" s="30">
        <v>221</v>
      </c>
      <c r="Y16" s="31">
        <v>100</v>
      </c>
    </row>
    <row r="17" spans="1:25" s="21" customFormat="1" ht="15" customHeight="1" x14ac:dyDescent="0.2">
      <c r="A17" s="20" t="s">
        <v>17</v>
      </c>
      <c r="B17" s="70" t="s">
        <v>29</v>
      </c>
      <c r="C17" s="59">
        <f t="shared" si="0"/>
        <v>6</v>
      </c>
      <c r="D17" s="60">
        <v>0</v>
      </c>
      <c r="E17" s="61">
        <v>0</v>
      </c>
      <c r="F17" s="63">
        <v>0</v>
      </c>
      <c r="G17" s="61">
        <v>0</v>
      </c>
      <c r="H17" s="62">
        <v>3</v>
      </c>
      <c r="I17" s="61">
        <v>50</v>
      </c>
      <c r="J17" s="63">
        <v>0</v>
      </c>
      <c r="K17" s="61">
        <v>0</v>
      </c>
      <c r="L17" s="63">
        <v>3</v>
      </c>
      <c r="M17" s="61">
        <v>50</v>
      </c>
      <c r="N17" s="63">
        <v>0</v>
      </c>
      <c r="O17" s="61">
        <v>0</v>
      </c>
      <c r="P17" s="71">
        <v>0</v>
      </c>
      <c r="Q17" s="65">
        <v>0</v>
      </c>
      <c r="R17" s="60">
        <v>1</v>
      </c>
      <c r="S17" s="65">
        <v>16.666699999999999</v>
      </c>
      <c r="T17" s="60">
        <v>3</v>
      </c>
      <c r="U17" s="67">
        <v>50</v>
      </c>
      <c r="V17" s="60">
        <v>1</v>
      </c>
      <c r="W17" s="67">
        <v>16.666699999999999</v>
      </c>
      <c r="X17" s="68">
        <v>3952</v>
      </c>
      <c r="Y17" s="69">
        <v>100</v>
      </c>
    </row>
    <row r="18" spans="1:25" s="21" customFormat="1" ht="15" customHeight="1" x14ac:dyDescent="0.2">
      <c r="A18" s="20" t="s">
        <v>17</v>
      </c>
      <c r="B18" s="22" t="s">
        <v>30</v>
      </c>
      <c r="C18" s="23">
        <f t="shared" si="0"/>
        <v>280</v>
      </c>
      <c r="D18" s="33">
        <v>0</v>
      </c>
      <c r="E18" s="25">
        <v>0</v>
      </c>
      <c r="F18" s="26">
        <v>8</v>
      </c>
      <c r="G18" s="25">
        <v>2.8571</v>
      </c>
      <c r="H18" s="26">
        <v>36</v>
      </c>
      <c r="I18" s="25">
        <v>12.857100000000001</v>
      </c>
      <c r="J18" s="26">
        <v>91</v>
      </c>
      <c r="K18" s="25">
        <v>32.5</v>
      </c>
      <c r="L18" s="26">
        <v>130</v>
      </c>
      <c r="M18" s="25">
        <v>46.428600000000003</v>
      </c>
      <c r="N18" s="26">
        <v>2</v>
      </c>
      <c r="O18" s="25">
        <v>0.71430000000000005</v>
      </c>
      <c r="P18" s="27">
        <v>13</v>
      </c>
      <c r="Q18" s="28">
        <v>4.6428599999999998</v>
      </c>
      <c r="R18" s="33">
        <v>58</v>
      </c>
      <c r="S18" s="28">
        <v>20.714300000000001</v>
      </c>
      <c r="T18" s="24">
        <v>9</v>
      </c>
      <c r="U18" s="29">
        <v>3.2143000000000002</v>
      </c>
      <c r="V18" s="24">
        <v>12</v>
      </c>
      <c r="W18" s="29">
        <v>4.2857000000000003</v>
      </c>
      <c r="X18" s="30">
        <v>2407</v>
      </c>
      <c r="Y18" s="31">
        <v>100</v>
      </c>
    </row>
    <row r="19" spans="1:25" s="21" customFormat="1" ht="15" customHeight="1" x14ac:dyDescent="0.2">
      <c r="A19" s="20" t="s">
        <v>17</v>
      </c>
      <c r="B19" s="70" t="s">
        <v>31</v>
      </c>
      <c r="C19" s="59">
        <f t="shared" si="0"/>
        <v>214</v>
      </c>
      <c r="D19" s="60">
        <v>1</v>
      </c>
      <c r="E19" s="61">
        <v>0.46729999999999999</v>
      </c>
      <c r="F19" s="62">
        <v>33</v>
      </c>
      <c r="G19" s="61">
        <v>15.4206</v>
      </c>
      <c r="H19" s="62">
        <v>19</v>
      </c>
      <c r="I19" s="61">
        <v>8.8785000000000007</v>
      </c>
      <c r="J19" s="62">
        <v>4</v>
      </c>
      <c r="K19" s="61">
        <v>1.8692</v>
      </c>
      <c r="L19" s="62">
        <v>20</v>
      </c>
      <c r="M19" s="61">
        <v>9.3458000000000006</v>
      </c>
      <c r="N19" s="62">
        <v>121</v>
      </c>
      <c r="O19" s="61">
        <v>56.542099999999998</v>
      </c>
      <c r="P19" s="64">
        <v>16</v>
      </c>
      <c r="Q19" s="65">
        <v>7.4766399999999997</v>
      </c>
      <c r="R19" s="60">
        <v>54</v>
      </c>
      <c r="S19" s="65">
        <v>25.233599999999999</v>
      </c>
      <c r="T19" s="60">
        <v>11</v>
      </c>
      <c r="U19" s="67">
        <v>5.1402000000000001</v>
      </c>
      <c r="V19" s="60">
        <v>40</v>
      </c>
      <c r="W19" s="67">
        <v>18.691600000000001</v>
      </c>
      <c r="X19" s="68">
        <v>290</v>
      </c>
      <c r="Y19" s="69">
        <v>100</v>
      </c>
    </row>
    <row r="20" spans="1:25" s="21" customFormat="1" ht="15" customHeight="1" x14ac:dyDescent="0.2">
      <c r="A20" s="20" t="s">
        <v>17</v>
      </c>
      <c r="B20" s="22" t="s">
        <v>33</v>
      </c>
      <c r="C20" s="35">
        <f t="shared" si="0"/>
        <v>351</v>
      </c>
      <c r="D20" s="33">
        <v>13</v>
      </c>
      <c r="E20" s="25">
        <v>3.7037</v>
      </c>
      <c r="F20" s="32">
        <v>2</v>
      </c>
      <c r="G20" s="25">
        <v>0.56979999999999997</v>
      </c>
      <c r="H20" s="26">
        <v>57</v>
      </c>
      <c r="I20" s="25">
        <v>16.2393</v>
      </c>
      <c r="J20" s="32">
        <v>8</v>
      </c>
      <c r="K20" s="25">
        <v>2.2791999999999999</v>
      </c>
      <c r="L20" s="32">
        <v>256</v>
      </c>
      <c r="M20" s="25">
        <v>72.9345</v>
      </c>
      <c r="N20" s="32">
        <v>2</v>
      </c>
      <c r="O20" s="25">
        <v>0.56979999999999997</v>
      </c>
      <c r="P20" s="27">
        <v>13</v>
      </c>
      <c r="Q20" s="28">
        <v>3.7037</v>
      </c>
      <c r="R20" s="33">
        <v>80</v>
      </c>
      <c r="S20" s="28">
        <v>22.792000000000002</v>
      </c>
      <c r="T20" s="24">
        <v>3</v>
      </c>
      <c r="U20" s="29">
        <v>0.85470000000000002</v>
      </c>
      <c r="V20" s="24">
        <v>18</v>
      </c>
      <c r="W20" s="29">
        <v>5.1281999999999996</v>
      </c>
      <c r="X20" s="30">
        <v>720</v>
      </c>
      <c r="Y20" s="31">
        <v>100</v>
      </c>
    </row>
    <row r="21" spans="1:25" s="21" customFormat="1" ht="15" customHeight="1" x14ac:dyDescent="0.2">
      <c r="A21" s="20" t="s">
        <v>17</v>
      </c>
      <c r="B21" s="70" t="s">
        <v>34</v>
      </c>
      <c r="C21" s="59">
        <f t="shared" si="0"/>
        <v>1638</v>
      </c>
      <c r="D21" s="72">
        <v>2</v>
      </c>
      <c r="E21" s="61">
        <v>0.1221</v>
      </c>
      <c r="F21" s="62">
        <v>32</v>
      </c>
      <c r="G21" s="61">
        <v>1.9536</v>
      </c>
      <c r="H21" s="63">
        <v>267</v>
      </c>
      <c r="I21" s="61">
        <v>16.3004</v>
      </c>
      <c r="J21" s="62">
        <v>396</v>
      </c>
      <c r="K21" s="61">
        <v>24.175799999999999</v>
      </c>
      <c r="L21" s="62">
        <v>855</v>
      </c>
      <c r="M21" s="61">
        <v>52.197800000000001</v>
      </c>
      <c r="N21" s="62">
        <v>1</v>
      </c>
      <c r="O21" s="61">
        <v>6.1100000000000002E-2</v>
      </c>
      <c r="P21" s="71">
        <v>85</v>
      </c>
      <c r="Q21" s="65">
        <v>5.18926</v>
      </c>
      <c r="R21" s="60">
        <v>340</v>
      </c>
      <c r="S21" s="65">
        <v>20.757000000000001</v>
      </c>
      <c r="T21" s="72">
        <v>35</v>
      </c>
      <c r="U21" s="67">
        <v>2.1368</v>
      </c>
      <c r="V21" s="72">
        <v>95</v>
      </c>
      <c r="W21" s="67">
        <v>5.7998000000000003</v>
      </c>
      <c r="X21" s="68">
        <v>4081</v>
      </c>
      <c r="Y21" s="69">
        <v>99.706000000000003</v>
      </c>
    </row>
    <row r="22" spans="1:25" s="21" customFormat="1" ht="15" customHeight="1" x14ac:dyDescent="0.2">
      <c r="A22" s="20" t="s">
        <v>17</v>
      </c>
      <c r="B22" s="22" t="s">
        <v>35</v>
      </c>
      <c r="C22" s="23">
        <f t="shared" si="0"/>
        <v>337</v>
      </c>
      <c r="D22" s="24">
        <v>0</v>
      </c>
      <c r="E22" s="25">
        <v>0</v>
      </c>
      <c r="F22" s="32">
        <v>3</v>
      </c>
      <c r="G22" s="25">
        <v>0.89019999999999999</v>
      </c>
      <c r="H22" s="32">
        <v>40</v>
      </c>
      <c r="I22" s="25">
        <v>11.869400000000001</v>
      </c>
      <c r="J22" s="26">
        <v>74</v>
      </c>
      <c r="K22" s="25">
        <v>21.958500000000001</v>
      </c>
      <c r="L22" s="26">
        <v>201</v>
      </c>
      <c r="M22" s="25">
        <v>59.643900000000002</v>
      </c>
      <c r="N22" s="26">
        <v>0</v>
      </c>
      <c r="O22" s="25">
        <v>0</v>
      </c>
      <c r="P22" s="34">
        <v>19</v>
      </c>
      <c r="Q22" s="28">
        <v>5.6379799999999998</v>
      </c>
      <c r="R22" s="33">
        <v>43</v>
      </c>
      <c r="S22" s="28">
        <v>12.759600000000001</v>
      </c>
      <c r="T22" s="33">
        <v>6</v>
      </c>
      <c r="U22" s="29">
        <v>1.7804</v>
      </c>
      <c r="V22" s="33">
        <v>15</v>
      </c>
      <c r="W22" s="29">
        <v>4.4509999999999996</v>
      </c>
      <c r="X22" s="30">
        <v>1879</v>
      </c>
      <c r="Y22" s="31">
        <v>100</v>
      </c>
    </row>
    <row r="23" spans="1:25" s="21" customFormat="1" ht="15" customHeight="1" x14ac:dyDescent="0.2">
      <c r="A23" s="20" t="s">
        <v>17</v>
      </c>
      <c r="B23" s="70" t="s">
        <v>32</v>
      </c>
      <c r="C23" s="59">
        <f t="shared" si="0"/>
        <v>174</v>
      </c>
      <c r="D23" s="60">
        <v>0</v>
      </c>
      <c r="E23" s="61">
        <v>0</v>
      </c>
      <c r="F23" s="62">
        <v>1</v>
      </c>
      <c r="G23" s="61">
        <v>0.57469999999999999</v>
      </c>
      <c r="H23" s="62">
        <v>24</v>
      </c>
      <c r="I23" s="61">
        <v>13.793100000000001</v>
      </c>
      <c r="J23" s="62">
        <v>19</v>
      </c>
      <c r="K23" s="61">
        <v>10.919499999999999</v>
      </c>
      <c r="L23" s="62">
        <v>118</v>
      </c>
      <c r="M23" s="61">
        <v>67.816100000000006</v>
      </c>
      <c r="N23" s="62">
        <v>0</v>
      </c>
      <c r="O23" s="61">
        <v>0</v>
      </c>
      <c r="P23" s="71">
        <v>12</v>
      </c>
      <c r="Q23" s="65">
        <v>6.8965500000000004</v>
      </c>
      <c r="R23" s="72">
        <v>19</v>
      </c>
      <c r="S23" s="65">
        <v>10.919499999999999</v>
      </c>
      <c r="T23" s="60">
        <v>4</v>
      </c>
      <c r="U23" s="67">
        <v>2.2989000000000002</v>
      </c>
      <c r="V23" s="60">
        <v>14</v>
      </c>
      <c r="W23" s="67">
        <v>8.0459999999999994</v>
      </c>
      <c r="X23" s="68">
        <v>1365</v>
      </c>
      <c r="Y23" s="69">
        <v>100</v>
      </c>
    </row>
    <row r="24" spans="1:25" s="21" customFormat="1" ht="15" customHeight="1" x14ac:dyDescent="0.2">
      <c r="A24" s="20" t="s">
        <v>17</v>
      </c>
      <c r="B24" s="22" t="s">
        <v>36</v>
      </c>
      <c r="C24" s="23">
        <f t="shared" si="0"/>
        <v>235</v>
      </c>
      <c r="D24" s="33">
        <v>2</v>
      </c>
      <c r="E24" s="25">
        <v>0.85109999999999997</v>
      </c>
      <c r="F24" s="26">
        <v>7</v>
      </c>
      <c r="G24" s="25">
        <v>2.9786999999999999</v>
      </c>
      <c r="H24" s="32">
        <v>38</v>
      </c>
      <c r="I24" s="25">
        <v>16.170200000000001</v>
      </c>
      <c r="J24" s="26">
        <v>21</v>
      </c>
      <c r="K24" s="25">
        <v>8.9361999999999995</v>
      </c>
      <c r="L24" s="26">
        <v>162</v>
      </c>
      <c r="M24" s="25">
        <v>68.936199999999999</v>
      </c>
      <c r="N24" s="26">
        <v>0</v>
      </c>
      <c r="O24" s="25">
        <v>0</v>
      </c>
      <c r="P24" s="34">
        <v>5</v>
      </c>
      <c r="Q24" s="28">
        <v>2.1276600000000001</v>
      </c>
      <c r="R24" s="33">
        <v>33</v>
      </c>
      <c r="S24" s="28">
        <v>14.0426</v>
      </c>
      <c r="T24" s="24">
        <v>0</v>
      </c>
      <c r="U24" s="29">
        <v>0</v>
      </c>
      <c r="V24" s="24">
        <v>13</v>
      </c>
      <c r="W24" s="29">
        <v>5.5319000000000003</v>
      </c>
      <c r="X24" s="30">
        <v>1356</v>
      </c>
      <c r="Y24" s="31">
        <v>100</v>
      </c>
    </row>
    <row r="25" spans="1:25" s="21" customFormat="1" ht="15" customHeight="1" x14ac:dyDescent="0.2">
      <c r="A25" s="20" t="s">
        <v>17</v>
      </c>
      <c r="B25" s="70" t="s">
        <v>37</v>
      </c>
      <c r="C25" s="73">
        <f t="shared" si="0"/>
        <v>182</v>
      </c>
      <c r="D25" s="60">
        <v>0</v>
      </c>
      <c r="E25" s="61">
        <v>0</v>
      </c>
      <c r="F25" s="62">
        <v>4</v>
      </c>
      <c r="G25" s="61">
        <v>2.1978</v>
      </c>
      <c r="H25" s="62">
        <v>6</v>
      </c>
      <c r="I25" s="61">
        <v>3.2967</v>
      </c>
      <c r="J25" s="62">
        <v>49</v>
      </c>
      <c r="K25" s="61">
        <v>26.923100000000002</v>
      </c>
      <c r="L25" s="63">
        <v>115</v>
      </c>
      <c r="M25" s="61">
        <v>63.186799999999998</v>
      </c>
      <c r="N25" s="62">
        <v>1</v>
      </c>
      <c r="O25" s="61">
        <v>0.54949999999999999</v>
      </c>
      <c r="P25" s="71">
        <v>7</v>
      </c>
      <c r="Q25" s="65">
        <v>3.8461500000000002</v>
      </c>
      <c r="R25" s="60">
        <v>32</v>
      </c>
      <c r="S25" s="65">
        <v>17.5824</v>
      </c>
      <c r="T25" s="60">
        <v>8</v>
      </c>
      <c r="U25" s="67">
        <v>4.3956</v>
      </c>
      <c r="V25" s="60">
        <v>2</v>
      </c>
      <c r="W25" s="67">
        <v>1.0989</v>
      </c>
      <c r="X25" s="68">
        <v>1407</v>
      </c>
      <c r="Y25" s="69">
        <v>100</v>
      </c>
    </row>
    <row r="26" spans="1:25" s="21" customFormat="1" ht="15" customHeight="1" x14ac:dyDescent="0.2">
      <c r="A26" s="20" t="s">
        <v>17</v>
      </c>
      <c r="B26" s="22" t="s">
        <v>38</v>
      </c>
      <c r="C26" s="23">
        <f t="shared" si="0"/>
        <v>92</v>
      </c>
      <c r="D26" s="24">
        <v>0</v>
      </c>
      <c r="E26" s="25">
        <v>0</v>
      </c>
      <c r="F26" s="32">
        <v>0</v>
      </c>
      <c r="G26" s="25">
        <v>0</v>
      </c>
      <c r="H26" s="32">
        <v>2</v>
      </c>
      <c r="I26" s="25">
        <v>2.1739000000000002</v>
      </c>
      <c r="J26" s="26">
        <v>69</v>
      </c>
      <c r="K26" s="25">
        <v>75</v>
      </c>
      <c r="L26" s="26">
        <v>21</v>
      </c>
      <c r="M26" s="25">
        <v>22.8261</v>
      </c>
      <c r="N26" s="32">
        <v>0</v>
      </c>
      <c r="O26" s="25">
        <v>0</v>
      </c>
      <c r="P26" s="34">
        <v>0</v>
      </c>
      <c r="Q26" s="28">
        <v>0</v>
      </c>
      <c r="R26" s="24">
        <v>14</v>
      </c>
      <c r="S26" s="28">
        <v>15.2174</v>
      </c>
      <c r="T26" s="24">
        <v>12</v>
      </c>
      <c r="U26" s="29">
        <v>13.0435</v>
      </c>
      <c r="V26" s="24">
        <v>1</v>
      </c>
      <c r="W26" s="29">
        <v>1.087</v>
      </c>
      <c r="X26" s="30">
        <v>1367</v>
      </c>
      <c r="Y26" s="31">
        <v>100</v>
      </c>
    </row>
    <row r="27" spans="1:25" s="21" customFormat="1" ht="15" customHeight="1" x14ac:dyDescent="0.2">
      <c r="A27" s="20" t="s">
        <v>17</v>
      </c>
      <c r="B27" s="70" t="s">
        <v>41</v>
      </c>
      <c r="C27" s="73">
        <f t="shared" si="0"/>
        <v>130</v>
      </c>
      <c r="D27" s="72">
        <v>0</v>
      </c>
      <c r="E27" s="61">
        <v>0</v>
      </c>
      <c r="F27" s="62">
        <v>1</v>
      </c>
      <c r="G27" s="61">
        <v>0.76919999999999999</v>
      </c>
      <c r="H27" s="62">
        <v>1</v>
      </c>
      <c r="I27" s="61">
        <v>0.76919999999999999</v>
      </c>
      <c r="J27" s="62">
        <v>14</v>
      </c>
      <c r="K27" s="61">
        <v>10.7692</v>
      </c>
      <c r="L27" s="63">
        <v>109</v>
      </c>
      <c r="M27" s="61">
        <v>83.846199999999996</v>
      </c>
      <c r="N27" s="62">
        <v>0</v>
      </c>
      <c r="O27" s="61">
        <v>0</v>
      </c>
      <c r="P27" s="71">
        <v>5</v>
      </c>
      <c r="Q27" s="65">
        <v>3.8461500000000002</v>
      </c>
      <c r="R27" s="72">
        <v>30</v>
      </c>
      <c r="S27" s="65">
        <v>23.076899999999998</v>
      </c>
      <c r="T27" s="60">
        <v>3</v>
      </c>
      <c r="U27" s="67">
        <v>2.3077000000000001</v>
      </c>
      <c r="V27" s="60">
        <v>8</v>
      </c>
      <c r="W27" s="67">
        <v>6.1538000000000004</v>
      </c>
      <c r="X27" s="68">
        <v>589</v>
      </c>
      <c r="Y27" s="69">
        <v>100</v>
      </c>
    </row>
    <row r="28" spans="1:25" s="21" customFormat="1" ht="15" customHeight="1" x14ac:dyDescent="0.2">
      <c r="A28" s="20" t="s">
        <v>17</v>
      </c>
      <c r="B28" s="22" t="s">
        <v>40</v>
      </c>
      <c r="C28" s="35">
        <f t="shared" si="0"/>
        <v>85</v>
      </c>
      <c r="D28" s="33">
        <v>0</v>
      </c>
      <c r="E28" s="25">
        <v>0</v>
      </c>
      <c r="F28" s="26">
        <v>4</v>
      </c>
      <c r="G28" s="25">
        <v>4.7058999999999997</v>
      </c>
      <c r="H28" s="26">
        <v>10</v>
      </c>
      <c r="I28" s="25">
        <v>11.764699999999999</v>
      </c>
      <c r="J28" s="26">
        <v>25</v>
      </c>
      <c r="K28" s="25">
        <v>29.411799999999999</v>
      </c>
      <c r="L28" s="32">
        <v>42</v>
      </c>
      <c r="M28" s="25">
        <v>49.411799999999999</v>
      </c>
      <c r="N28" s="26">
        <v>0</v>
      </c>
      <c r="O28" s="25">
        <v>0</v>
      </c>
      <c r="P28" s="27">
        <v>4</v>
      </c>
      <c r="Q28" s="28">
        <v>4.7058799999999996</v>
      </c>
      <c r="R28" s="24">
        <v>14</v>
      </c>
      <c r="S28" s="28">
        <v>16.470600000000001</v>
      </c>
      <c r="T28" s="33">
        <v>2</v>
      </c>
      <c r="U28" s="29">
        <v>2.3529</v>
      </c>
      <c r="V28" s="33">
        <v>0</v>
      </c>
      <c r="W28" s="29">
        <v>0</v>
      </c>
      <c r="X28" s="30">
        <v>1434</v>
      </c>
      <c r="Y28" s="31">
        <v>100</v>
      </c>
    </row>
    <row r="29" spans="1:25" s="21" customFormat="1" ht="15" customHeight="1" x14ac:dyDescent="0.2">
      <c r="A29" s="20" t="s">
        <v>17</v>
      </c>
      <c r="B29" s="70" t="s">
        <v>39</v>
      </c>
      <c r="C29" s="59">
        <f t="shared" si="0"/>
        <v>281</v>
      </c>
      <c r="D29" s="60">
        <v>3</v>
      </c>
      <c r="E29" s="61">
        <v>1.0676000000000001</v>
      </c>
      <c r="F29" s="62">
        <v>12</v>
      </c>
      <c r="G29" s="61">
        <v>4.2705000000000002</v>
      </c>
      <c r="H29" s="63">
        <v>61</v>
      </c>
      <c r="I29" s="61">
        <v>21.708200000000001</v>
      </c>
      <c r="J29" s="62">
        <v>54</v>
      </c>
      <c r="K29" s="61">
        <v>19.217099999999999</v>
      </c>
      <c r="L29" s="63">
        <v>138</v>
      </c>
      <c r="M29" s="61">
        <v>49.110300000000002</v>
      </c>
      <c r="N29" s="62">
        <v>0</v>
      </c>
      <c r="O29" s="61">
        <v>0</v>
      </c>
      <c r="P29" s="71">
        <v>13</v>
      </c>
      <c r="Q29" s="65">
        <v>4.6263300000000003</v>
      </c>
      <c r="R29" s="60">
        <v>102</v>
      </c>
      <c r="S29" s="65">
        <v>36.298900000000003</v>
      </c>
      <c r="T29" s="60">
        <v>19</v>
      </c>
      <c r="U29" s="67">
        <v>6.7615999999999996</v>
      </c>
      <c r="V29" s="60">
        <v>22</v>
      </c>
      <c r="W29" s="67">
        <v>7.8292000000000002</v>
      </c>
      <c r="X29" s="68">
        <v>1873</v>
      </c>
      <c r="Y29" s="69">
        <v>100</v>
      </c>
    </row>
    <row r="30" spans="1:25" s="21" customFormat="1" ht="15" customHeight="1" x14ac:dyDescent="0.2">
      <c r="A30" s="20" t="s">
        <v>17</v>
      </c>
      <c r="B30" s="22" t="s">
        <v>42</v>
      </c>
      <c r="C30" s="23">
        <f t="shared" si="0"/>
        <v>845</v>
      </c>
      <c r="D30" s="33">
        <v>21</v>
      </c>
      <c r="E30" s="25">
        <v>2.4851999999999999</v>
      </c>
      <c r="F30" s="32">
        <v>7</v>
      </c>
      <c r="G30" s="25">
        <v>0.82840000000000003</v>
      </c>
      <c r="H30" s="26">
        <v>55</v>
      </c>
      <c r="I30" s="25">
        <v>6.5088999999999997</v>
      </c>
      <c r="J30" s="26">
        <v>168</v>
      </c>
      <c r="K30" s="25">
        <v>19.881699999999999</v>
      </c>
      <c r="L30" s="26">
        <v>565</v>
      </c>
      <c r="M30" s="25">
        <v>66.863900000000001</v>
      </c>
      <c r="N30" s="26">
        <v>5</v>
      </c>
      <c r="O30" s="25">
        <v>0.5917</v>
      </c>
      <c r="P30" s="27">
        <v>24</v>
      </c>
      <c r="Q30" s="28">
        <v>2.8402400000000001</v>
      </c>
      <c r="R30" s="24">
        <v>127</v>
      </c>
      <c r="S30" s="28">
        <v>15.0296</v>
      </c>
      <c r="T30" s="33">
        <v>19</v>
      </c>
      <c r="U30" s="29">
        <v>2.2484999999999999</v>
      </c>
      <c r="V30" s="33">
        <v>35</v>
      </c>
      <c r="W30" s="29">
        <v>4.1420000000000003</v>
      </c>
      <c r="X30" s="30">
        <v>3616</v>
      </c>
      <c r="Y30" s="31">
        <v>99.971999999999994</v>
      </c>
    </row>
    <row r="31" spans="1:25" s="21" customFormat="1" ht="15" customHeight="1" x14ac:dyDescent="0.2">
      <c r="A31" s="20" t="s">
        <v>17</v>
      </c>
      <c r="B31" s="70" t="s">
        <v>43</v>
      </c>
      <c r="C31" s="73">
        <f t="shared" si="0"/>
        <v>1190</v>
      </c>
      <c r="D31" s="60">
        <v>74</v>
      </c>
      <c r="E31" s="61">
        <v>6.2184999999999997</v>
      </c>
      <c r="F31" s="63">
        <v>22</v>
      </c>
      <c r="G31" s="61">
        <v>1.8487</v>
      </c>
      <c r="H31" s="62">
        <v>78</v>
      </c>
      <c r="I31" s="61">
        <v>6.5545999999999998</v>
      </c>
      <c r="J31" s="63">
        <v>194</v>
      </c>
      <c r="K31" s="61">
        <v>16.302499999999998</v>
      </c>
      <c r="L31" s="62">
        <v>771</v>
      </c>
      <c r="M31" s="61">
        <v>64.789900000000003</v>
      </c>
      <c r="N31" s="62">
        <v>0</v>
      </c>
      <c r="O31" s="61">
        <v>0</v>
      </c>
      <c r="P31" s="64">
        <v>51</v>
      </c>
      <c r="Q31" s="65">
        <v>4.2857099999999999</v>
      </c>
      <c r="R31" s="60">
        <v>322</v>
      </c>
      <c r="S31" s="65">
        <v>27.058800000000002</v>
      </c>
      <c r="T31" s="72">
        <v>2</v>
      </c>
      <c r="U31" s="67">
        <v>0.1681</v>
      </c>
      <c r="V31" s="72">
        <v>45</v>
      </c>
      <c r="W31" s="67">
        <v>3.7814999999999999</v>
      </c>
      <c r="X31" s="68">
        <v>2170</v>
      </c>
      <c r="Y31" s="69">
        <v>99.77</v>
      </c>
    </row>
    <row r="32" spans="1:25" s="21" customFormat="1" ht="15" customHeight="1" x14ac:dyDescent="0.2">
      <c r="A32" s="20" t="s">
        <v>17</v>
      </c>
      <c r="B32" s="22" t="s">
        <v>45</v>
      </c>
      <c r="C32" s="23">
        <f t="shared" si="0"/>
        <v>80</v>
      </c>
      <c r="D32" s="24">
        <v>2</v>
      </c>
      <c r="E32" s="25">
        <v>2.5</v>
      </c>
      <c r="F32" s="26">
        <v>0</v>
      </c>
      <c r="G32" s="25">
        <v>0</v>
      </c>
      <c r="H32" s="26">
        <v>1</v>
      </c>
      <c r="I32" s="25">
        <v>1.25</v>
      </c>
      <c r="J32" s="26">
        <v>34</v>
      </c>
      <c r="K32" s="25">
        <v>42.5</v>
      </c>
      <c r="L32" s="32">
        <v>39</v>
      </c>
      <c r="M32" s="25">
        <v>48.75</v>
      </c>
      <c r="N32" s="32">
        <v>0</v>
      </c>
      <c r="O32" s="25">
        <v>0</v>
      </c>
      <c r="P32" s="34">
        <v>4</v>
      </c>
      <c r="Q32" s="28">
        <v>5</v>
      </c>
      <c r="R32" s="33">
        <v>8</v>
      </c>
      <c r="S32" s="28">
        <v>10</v>
      </c>
      <c r="T32" s="24">
        <v>0</v>
      </c>
      <c r="U32" s="29">
        <v>0</v>
      </c>
      <c r="V32" s="24">
        <v>0</v>
      </c>
      <c r="W32" s="29">
        <v>0</v>
      </c>
      <c r="X32" s="30">
        <v>978</v>
      </c>
      <c r="Y32" s="31">
        <v>100</v>
      </c>
    </row>
    <row r="33" spans="1:25" s="21" customFormat="1" ht="15" customHeight="1" x14ac:dyDescent="0.2">
      <c r="A33" s="20" t="s">
        <v>17</v>
      </c>
      <c r="B33" s="70" t="s">
        <v>44</v>
      </c>
      <c r="C33" s="59">
        <f t="shared" si="0"/>
        <v>645</v>
      </c>
      <c r="D33" s="72">
        <v>1</v>
      </c>
      <c r="E33" s="61">
        <v>0.155</v>
      </c>
      <c r="F33" s="62">
        <v>3</v>
      </c>
      <c r="G33" s="61">
        <v>0.46510000000000001</v>
      </c>
      <c r="H33" s="63">
        <v>22</v>
      </c>
      <c r="I33" s="61">
        <v>3.4108999999999998</v>
      </c>
      <c r="J33" s="62">
        <v>145</v>
      </c>
      <c r="K33" s="61">
        <v>22.480599999999999</v>
      </c>
      <c r="L33" s="62">
        <v>461</v>
      </c>
      <c r="M33" s="61">
        <v>71.472899999999996</v>
      </c>
      <c r="N33" s="63">
        <v>0</v>
      </c>
      <c r="O33" s="61">
        <v>0</v>
      </c>
      <c r="P33" s="71">
        <v>13</v>
      </c>
      <c r="Q33" s="65">
        <v>2.0154999999999998</v>
      </c>
      <c r="R33" s="72">
        <v>112</v>
      </c>
      <c r="S33" s="65">
        <v>17.3643</v>
      </c>
      <c r="T33" s="72">
        <v>14</v>
      </c>
      <c r="U33" s="67">
        <v>2.1705000000000001</v>
      </c>
      <c r="V33" s="72">
        <v>13</v>
      </c>
      <c r="W33" s="67">
        <v>2.0154999999999998</v>
      </c>
      <c r="X33" s="68">
        <v>2372</v>
      </c>
      <c r="Y33" s="69">
        <v>100</v>
      </c>
    </row>
    <row r="34" spans="1:25" s="21" customFormat="1" ht="15" customHeight="1" x14ac:dyDescent="0.2">
      <c r="A34" s="20" t="s">
        <v>17</v>
      </c>
      <c r="B34" s="22" t="s">
        <v>46</v>
      </c>
      <c r="C34" s="35">
        <f t="shared" si="0"/>
        <v>191</v>
      </c>
      <c r="D34" s="24">
        <v>89</v>
      </c>
      <c r="E34" s="25">
        <v>46.596899999999998</v>
      </c>
      <c r="F34" s="26">
        <v>2</v>
      </c>
      <c r="G34" s="25">
        <v>1.0470999999999999</v>
      </c>
      <c r="H34" s="32">
        <v>5</v>
      </c>
      <c r="I34" s="25">
        <v>2.6177999999999999</v>
      </c>
      <c r="J34" s="26">
        <v>4</v>
      </c>
      <c r="K34" s="25">
        <v>2.0941999999999998</v>
      </c>
      <c r="L34" s="32">
        <v>86</v>
      </c>
      <c r="M34" s="25">
        <v>45.026200000000003</v>
      </c>
      <c r="N34" s="32">
        <v>0</v>
      </c>
      <c r="O34" s="25">
        <v>0</v>
      </c>
      <c r="P34" s="27">
        <v>5</v>
      </c>
      <c r="Q34" s="28">
        <v>2.6177999999999999</v>
      </c>
      <c r="R34" s="33">
        <v>14</v>
      </c>
      <c r="S34" s="28">
        <v>7.3297999999999996</v>
      </c>
      <c r="T34" s="33">
        <v>1</v>
      </c>
      <c r="U34" s="29">
        <v>0.52359999999999995</v>
      </c>
      <c r="V34" s="33">
        <v>7</v>
      </c>
      <c r="W34" s="29">
        <v>3.6648999999999998</v>
      </c>
      <c r="X34" s="30">
        <v>825</v>
      </c>
      <c r="Y34" s="31">
        <v>100</v>
      </c>
    </row>
    <row r="35" spans="1:25" s="21" customFormat="1" ht="15" customHeight="1" x14ac:dyDescent="0.2">
      <c r="A35" s="20" t="s">
        <v>17</v>
      </c>
      <c r="B35" s="70" t="s">
        <v>49</v>
      </c>
      <c r="C35" s="73">
        <f t="shared" si="0"/>
        <v>222</v>
      </c>
      <c r="D35" s="72">
        <v>3</v>
      </c>
      <c r="E35" s="61">
        <v>1.3513999999999999</v>
      </c>
      <c r="F35" s="62">
        <v>5</v>
      </c>
      <c r="G35" s="61">
        <v>2.2523</v>
      </c>
      <c r="H35" s="63">
        <v>32</v>
      </c>
      <c r="I35" s="61">
        <v>14.414400000000001</v>
      </c>
      <c r="J35" s="62">
        <v>44</v>
      </c>
      <c r="K35" s="61">
        <v>19.819800000000001</v>
      </c>
      <c r="L35" s="63">
        <v>127</v>
      </c>
      <c r="M35" s="61">
        <v>57.2072</v>
      </c>
      <c r="N35" s="62">
        <v>0</v>
      </c>
      <c r="O35" s="61">
        <v>0</v>
      </c>
      <c r="P35" s="71">
        <v>11</v>
      </c>
      <c r="Q35" s="65">
        <v>4.9549500000000002</v>
      </c>
      <c r="R35" s="72">
        <v>70</v>
      </c>
      <c r="S35" s="65">
        <v>31.531500000000001</v>
      </c>
      <c r="T35" s="72">
        <v>3</v>
      </c>
      <c r="U35" s="67">
        <v>1.3513999999999999</v>
      </c>
      <c r="V35" s="72">
        <v>9</v>
      </c>
      <c r="W35" s="67">
        <v>4.0541</v>
      </c>
      <c r="X35" s="68">
        <v>1064</v>
      </c>
      <c r="Y35" s="69">
        <v>100</v>
      </c>
    </row>
    <row r="36" spans="1:25" s="21" customFormat="1" ht="15" customHeight="1" x14ac:dyDescent="0.2">
      <c r="A36" s="20" t="s">
        <v>17</v>
      </c>
      <c r="B36" s="22" t="s">
        <v>53</v>
      </c>
      <c r="C36" s="35">
        <f t="shared" si="0"/>
        <v>43</v>
      </c>
      <c r="D36" s="33">
        <v>0</v>
      </c>
      <c r="E36" s="25">
        <v>0</v>
      </c>
      <c r="F36" s="26">
        <v>0</v>
      </c>
      <c r="G36" s="25">
        <v>0</v>
      </c>
      <c r="H36" s="26">
        <v>11</v>
      </c>
      <c r="I36" s="25">
        <v>25.581399999999999</v>
      </c>
      <c r="J36" s="32">
        <v>1</v>
      </c>
      <c r="K36" s="25">
        <v>2.3256000000000001</v>
      </c>
      <c r="L36" s="32">
        <v>26</v>
      </c>
      <c r="M36" s="25">
        <v>60.4651</v>
      </c>
      <c r="N36" s="26">
        <v>1</v>
      </c>
      <c r="O36" s="25">
        <v>2.3256000000000001</v>
      </c>
      <c r="P36" s="34">
        <v>4</v>
      </c>
      <c r="Q36" s="28">
        <v>9.3023299999999995</v>
      </c>
      <c r="R36" s="33">
        <v>13</v>
      </c>
      <c r="S36" s="28">
        <v>30.232600000000001</v>
      </c>
      <c r="T36" s="24">
        <v>2</v>
      </c>
      <c r="U36" s="29">
        <v>4.6512000000000002</v>
      </c>
      <c r="V36" s="24">
        <v>5</v>
      </c>
      <c r="W36" s="29">
        <v>11.6279</v>
      </c>
      <c r="X36" s="30">
        <v>658</v>
      </c>
      <c r="Y36" s="31">
        <v>100</v>
      </c>
    </row>
    <row r="37" spans="1:25" s="21" customFormat="1" ht="15" customHeight="1" x14ac:dyDescent="0.2">
      <c r="A37" s="20" t="s">
        <v>17</v>
      </c>
      <c r="B37" s="70" t="s">
        <v>50</v>
      </c>
      <c r="C37" s="59">
        <f t="shared" si="0"/>
        <v>91</v>
      </c>
      <c r="D37" s="60">
        <v>0</v>
      </c>
      <c r="E37" s="61">
        <v>0</v>
      </c>
      <c r="F37" s="62">
        <v>3</v>
      </c>
      <c r="G37" s="61">
        <v>3.2967</v>
      </c>
      <c r="H37" s="62">
        <v>3</v>
      </c>
      <c r="I37" s="61">
        <v>3.2967</v>
      </c>
      <c r="J37" s="62">
        <v>10</v>
      </c>
      <c r="K37" s="61">
        <v>10.989000000000001</v>
      </c>
      <c r="L37" s="62">
        <v>75</v>
      </c>
      <c r="M37" s="61">
        <v>82.417599999999993</v>
      </c>
      <c r="N37" s="63">
        <v>0</v>
      </c>
      <c r="O37" s="61">
        <v>0</v>
      </c>
      <c r="P37" s="71">
        <v>0</v>
      </c>
      <c r="Q37" s="65">
        <v>0</v>
      </c>
      <c r="R37" s="72">
        <v>21</v>
      </c>
      <c r="S37" s="65">
        <v>23.076899999999998</v>
      </c>
      <c r="T37" s="60">
        <v>7</v>
      </c>
      <c r="U37" s="67">
        <v>7.6923000000000004</v>
      </c>
      <c r="V37" s="60">
        <v>0</v>
      </c>
      <c r="W37" s="67">
        <v>0</v>
      </c>
      <c r="X37" s="68">
        <v>483</v>
      </c>
      <c r="Y37" s="69">
        <v>100</v>
      </c>
    </row>
    <row r="38" spans="1:25" s="21" customFormat="1" ht="15" customHeight="1" x14ac:dyDescent="0.2">
      <c r="A38" s="20" t="s">
        <v>17</v>
      </c>
      <c r="B38" s="22" t="s">
        <v>51</v>
      </c>
      <c r="C38" s="23">
        <f t="shared" si="0"/>
        <v>1401</v>
      </c>
      <c r="D38" s="24">
        <v>1</v>
      </c>
      <c r="E38" s="25">
        <v>7.1400000000000005E-2</v>
      </c>
      <c r="F38" s="26">
        <v>98</v>
      </c>
      <c r="G38" s="25">
        <v>6.9950000000000001</v>
      </c>
      <c r="H38" s="26">
        <v>306</v>
      </c>
      <c r="I38" s="25">
        <v>21.8415</v>
      </c>
      <c r="J38" s="26">
        <v>268</v>
      </c>
      <c r="K38" s="25">
        <v>19.129200000000001</v>
      </c>
      <c r="L38" s="26">
        <v>695</v>
      </c>
      <c r="M38" s="25">
        <v>49.607399999999998</v>
      </c>
      <c r="N38" s="26">
        <v>1</v>
      </c>
      <c r="O38" s="25">
        <v>7.1400000000000005E-2</v>
      </c>
      <c r="P38" s="27">
        <v>32</v>
      </c>
      <c r="Q38" s="28">
        <v>2.2840799999999999</v>
      </c>
      <c r="R38" s="33">
        <v>273</v>
      </c>
      <c r="S38" s="28">
        <v>19.4861</v>
      </c>
      <c r="T38" s="24">
        <v>24</v>
      </c>
      <c r="U38" s="29">
        <v>1.7131000000000001</v>
      </c>
      <c r="V38" s="24">
        <v>22</v>
      </c>
      <c r="W38" s="29">
        <v>1.5703</v>
      </c>
      <c r="X38" s="30">
        <v>2577</v>
      </c>
      <c r="Y38" s="31">
        <v>100</v>
      </c>
    </row>
    <row r="39" spans="1:25" s="21" customFormat="1" ht="15" customHeight="1" x14ac:dyDescent="0.2">
      <c r="A39" s="20" t="s">
        <v>17</v>
      </c>
      <c r="B39" s="70" t="s">
        <v>52</v>
      </c>
      <c r="C39" s="59">
        <f t="shared" si="0"/>
        <v>68</v>
      </c>
      <c r="D39" s="72">
        <v>3</v>
      </c>
      <c r="E39" s="61">
        <v>4.4118000000000004</v>
      </c>
      <c r="F39" s="62">
        <v>0</v>
      </c>
      <c r="G39" s="61">
        <v>0</v>
      </c>
      <c r="H39" s="63">
        <v>47</v>
      </c>
      <c r="I39" s="61">
        <v>69.117599999999996</v>
      </c>
      <c r="J39" s="62">
        <v>2</v>
      </c>
      <c r="K39" s="61">
        <v>2.9411999999999998</v>
      </c>
      <c r="L39" s="63">
        <v>16</v>
      </c>
      <c r="M39" s="61">
        <v>23.529399999999999</v>
      </c>
      <c r="N39" s="62">
        <v>0</v>
      </c>
      <c r="O39" s="61">
        <v>0</v>
      </c>
      <c r="P39" s="71">
        <v>0</v>
      </c>
      <c r="Q39" s="65">
        <v>0</v>
      </c>
      <c r="R39" s="60">
        <v>15</v>
      </c>
      <c r="S39" s="65">
        <v>22.058800000000002</v>
      </c>
      <c r="T39" s="60">
        <v>0</v>
      </c>
      <c r="U39" s="67">
        <v>0</v>
      </c>
      <c r="V39" s="60">
        <v>13</v>
      </c>
      <c r="W39" s="67">
        <v>19.117599999999999</v>
      </c>
      <c r="X39" s="68">
        <v>880</v>
      </c>
      <c r="Y39" s="69">
        <v>100</v>
      </c>
    </row>
    <row r="40" spans="1:25" s="21" customFormat="1" ht="15" customHeight="1" x14ac:dyDescent="0.2">
      <c r="A40" s="20" t="s">
        <v>17</v>
      </c>
      <c r="B40" s="22" t="s">
        <v>54</v>
      </c>
      <c r="C40" s="35">
        <f t="shared" si="0"/>
        <v>1660</v>
      </c>
      <c r="D40" s="24">
        <v>8</v>
      </c>
      <c r="E40" s="25">
        <v>0.4819</v>
      </c>
      <c r="F40" s="26">
        <v>53</v>
      </c>
      <c r="G40" s="25">
        <v>3.1928000000000001</v>
      </c>
      <c r="H40" s="26">
        <v>228</v>
      </c>
      <c r="I40" s="25">
        <v>13.7349</v>
      </c>
      <c r="J40" s="32">
        <v>283</v>
      </c>
      <c r="K40" s="25">
        <v>17.048200000000001</v>
      </c>
      <c r="L40" s="32">
        <v>1056</v>
      </c>
      <c r="M40" s="25">
        <v>63.6145</v>
      </c>
      <c r="N40" s="26">
        <v>1</v>
      </c>
      <c r="O40" s="25">
        <v>6.0199999999999997E-2</v>
      </c>
      <c r="P40" s="27">
        <v>31</v>
      </c>
      <c r="Q40" s="28">
        <v>1.86747</v>
      </c>
      <c r="R40" s="33">
        <v>385</v>
      </c>
      <c r="S40" s="28">
        <v>23.192799999999998</v>
      </c>
      <c r="T40" s="24">
        <v>38</v>
      </c>
      <c r="U40" s="29">
        <v>2.2892000000000001</v>
      </c>
      <c r="V40" s="24">
        <v>65</v>
      </c>
      <c r="W40" s="29">
        <v>3.9157000000000002</v>
      </c>
      <c r="X40" s="30">
        <v>4916</v>
      </c>
      <c r="Y40" s="31">
        <v>99.653999999999996</v>
      </c>
    </row>
    <row r="41" spans="1:25" s="21" customFormat="1" ht="15" customHeight="1" x14ac:dyDescent="0.2">
      <c r="A41" s="20" t="s">
        <v>17</v>
      </c>
      <c r="B41" s="70" t="s">
        <v>47</v>
      </c>
      <c r="C41" s="59">
        <f t="shared" si="0"/>
        <v>133</v>
      </c>
      <c r="D41" s="72">
        <v>1</v>
      </c>
      <c r="E41" s="61">
        <v>0.75190000000000001</v>
      </c>
      <c r="F41" s="62">
        <v>3</v>
      </c>
      <c r="G41" s="61">
        <v>2.2555999999999998</v>
      </c>
      <c r="H41" s="62">
        <v>10</v>
      </c>
      <c r="I41" s="61">
        <v>7.5187999999999997</v>
      </c>
      <c r="J41" s="62">
        <v>14</v>
      </c>
      <c r="K41" s="61">
        <v>10.526300000000001</v>
      </c>
      <c r="L41" s="63">
        <v>103</v>
      </c>
      <c r="M41" s="61">
        <v>77.443600000000004</v>
      </c>
      <c r="N41" s="63">
        <v>0</v>
      </c>
      <c r="O41" s="61">
        <v>0</v>
      </c>
      <c r="P41" s="64">
        <v>2</v>
      </c>
      <c r="Q41" s="65">
        <v>1.50376</v>
      </c>
      <c r="R41" s="60">
        <v>24</v>
      </c>
      <c r="S41" s="65">
        <v>18.045100000000001</v>
      </c>
      <c r="T41" s="72">
        <v>10</v>
      </c>
      <c r="U41" s="67">
        <v>7.5187999999999997</v>
      </c>
      <c r="V41" s="72">
        <v>5</v>
      </c>
      <c r="W41" s="67">
        <v>3.7593999999999999</v>
      </c>
      <c r="X41" s="68">
        <v>2618</v>
      </c>
      <c r="Y41" s="69">
        <v>100</v>
      </c>
    </row>
    <row r="42" spans="1:25" s="21" customFormat="1" ht="15" customHeight="1" x14ac:dyDescent="0.2">
      <c r="A42" s="20" t="s">
        <v>17</v>
      </c>
      <c r="B42" s="22" t="s">
        <v>48</v>
      </c>
      <c r="C42" s="35">
        <f t="shared" si="0"/>
        <v>67</v>
      </c>
      <c r="D42" s="24">
        <v>21</v>
      </c>
      <c r="E42" s="25">
        <v>31.343299999999999</v>
      </c>
      <c r="F42" s="26">
        <v>1</v>
      </c>
      <c r="G42" s="25">
        <v>1.4924999999999999</v>
      </c>
      <c r="H42" s="26">
        <v>2</v>
      </c>
      <c r="I42" s="25">
        <v>2.9851000000000001</v>
      </c>
      <c r="J42" s="32">
        <v>8</v>
      </c>
      <c r="K42" s="25">
        <v>11.940300000000001</v>
      </c>
      <c r="L42" s="32">
        <v>33</v>
      </c>
      <c r="M42" s="25">
        <v>49.253700000000002</v>
      </c>
      <c r="N42" s="32">
        <v>0</v>
      </c>
      <c r="O42" s="25">
        <v>0</v>
      </c>
      <c r="P42" s="27">
        <v>2</v>
      </c>
      <c r="Q42" s="28">
        <v>2.9850699999999999</v>
      </c>
      <c r="R42" s="33">
        <v>4</v>
      </c>
      <c r="S42" s="28">
        <v>5.9701000000000004</v>
      </c>
      <c r="T42" s="24">
        <v>0</v>
      </c>
      <c r="U42" s="29">
        <v>0</v>
      </c>
      <c r="V42" s="24">
        <v>2</v>
      </c>
      <c r="W42" s="29">
        <v>2.9851000000000001</v>
      </c>
      <c r="X42" s="30">
        <v>481</v>
      </c>
      <c r="Y42" s="31">
        <v>100</v>
      </c>
    </row>
    <row r="43" spans="1:25" s="21" customFormat="1" ht="15" customHeight="1" x14ac:dyDescent="0.2">
      <c r="A43" s="20" t="s">
        <v>17</v>
      </c>
      <c r="B43" s="70" t="s">
        <v>55</v>
      </c>
      <c r="C43" s="59">
        <f t="shared" si="0"/>
        <v>442</v>
      </c>
      <c r="D43" s="60">
        <v>0</v>
      </c>
      <c r="E43" s="61">
        <v>0</v>
      </c>
      <c r="F43" s="62">
        <v>3</v>
      </c>
      <c r="G43" s="61">
        <v>0.67869999999999997</v>
      </c>
      <c r="H43" s="63">
        <v>26</v>
      </c>
      <c r="I43" s="61">
        <v>5.8823999999999996</v>
      </c>
      <c r="J43" s="62">
        <v>92</v>
      </c>
      <c r="K43" s="61">
        <v>20.814499999999999</v>
      </c>
      <c r="L43" s="62">
        <v>305</v>
      </c>
      <c r="M43" s="61">
        <v>69.004499999999993</v>
      </c>
      <c r="N43" s="62">
        <v>0</v>
      </c>
      <c r="O43" s="61">
        <v>0</v>
      </c>
      <c r="P43" s="64">
        <v>16</v>
      </c>
      <c r="Q43" s="65">
        <v>3.61991</v>
      </c>
      <c r="R43" s="72">
        <v>76</v>
      </c>
      <c r="S43" s="65">
        <v>17.194600000000001</v>
      </c>
      <c r="T43" s="72">
        <v>16</v>
      </c>
      <c r="U43" s="67">
        <v>3.6198999999999999</v>
      </c>
      <c r="V43" s="72">
        <v>13</v>
      </c>
      <c r="W43" s="67">
        <v>2.9411999999999998</v>
      </c>
      <c r="X43" s="68">
        <v>3631</v>
      </c>
      <c r="Y43" s="69">
        <v>100</v>
      </c>
    </row>
    <row r="44" spans="1:25" s="21" customFormat="1" ht="15" customHeight="1" x14ac:dyDescent="0.2">
      <c r="A44" s="20" t="s">
        <v>17</v>
      </c>
      <c r="B44" s="22" t="s">
        <v>56</v>
      </c>
      <c r="C44" s="23">
        <f t="shared" si="0"/>
        <v>311</v>
      </c>
      <c r="D44" s="24">
        <v>56</v>
      </c>
      <c r="E44" s="25">
        <v>18.006399999999999</v>
      </c>
      <c r="F44" s="32">
        <v>0</v>
      </c>
      <c r="G44" s="25">
        <v>0</v>
      </c>
      <c r="H44" s="26">
        <v>28</v>
      </c>
      <c r="I44" s="25">
        <v>9.0031999999999996</v>
      </c>
      <c r="J44" s="26">
        <v>20</v>
      </c>
      <c r="K44" s="25">
        <v>6.4309000000000003</v>
      </c>
      <c r="L44" s="26">
        <v>184</v>
      </c>
      <c r="M44" s="25">
        <v>59.164000000000001</v>
      </c>
      <c r="N44" s="32">
        <v>2</v>
      </c>
      <c r="O44" s="25">
        <v>0.6431</v>
      </c>
      <c r="P44" s="34">
        <v>21</v>
      </c>
      <c r="Q44" s="28">
        <v>6.7524100000000002</v>
      </c>
      <c r="R44" s="33">
        <v>50</v>
      </c>
      <c r="S44" s="28">
        <v>16.077200000000001</v>
      </c>
      <c r="T44" s="33">
        <v>8</v>
      </c>
      <c r="U44" s="29">
        <v>2.5722999999999998</v>
      </c>
      <c r="V44" s="33">
        <v>1</v>
      </c>
      <c r="W44" s="29">
        <v>0.32150000000000001</v>
      </c>
      <c r="X44" s="30">
        <v>1815</v>
      </c>
      <c r="Y44" s="31">
        <v>100</v>
      </c>
    </row>
    <row r="45" spans="1:25" s="21" customFormat="1" ht="15" customHeight="1" x14ac:dyDescent="0.2">
      <c r="A45" s="20" t="s">
        <v>17</v>
      </c>
      <c r="B45" s="70" t="s">
        <v>57</v>
      </c>
      <c r="C45" s="59">
        <f t="shared" si="0"/>
        <v>276</v>
      </c>
      <c r="D45" s="72">
        <v>6</v>
      </c>
      <c r="E45" s="61">
        <v>2.1739000000000002</v>
      </c>
      <c r="F45" s="62">
        <v>7</v>
      </c>
      <c r="G45" s="61">
        <v>2.5362</v>
      </c>
      <c r="H45" s="63">
        <v>68</v>
      </c>
      <c r="I45" s="61">
        <v>24.637699999999999</v>
      </c>
      <c r="J45" s="62">
        <v>15</v>
      </c>
      <c r="K45" s="61">
        <v>5.4348000000000001</v>
      </c>
      <c r="L45" s="63">
        <v>164</v>
      </c>
      <c r="M45" s="61">
        <v>59.420299999999997</v>
      </c>
      <c r="N45" s="62">
        <v>3</v>
      </c>
      <c r="O45" s="61">
        <v>1.087</v>
      </c>
      <c r="P45" s="64">
        <v>13</v>
      </c>
      <c r="Q45" s="65">
        <v>4.71014</v>
      </c>
      <c r="R45" s="60">
        <v>59</v>
      </c>
      <c r="S45" s="65">
        <v>21.376799999999999</v>
      </c>
      <c r="T45" s="72">
        <v>11</v>
      </c>
      <c r="U45" s="67">
        <v>3.9855</v>
      </c>
      <c r="V45" s="72">
        <v>20</v>
      </c>
      <c r="W45" s="67">
        <v>7.2464000000000004</v>
      </c>
      <c r="X45" s="68">
        <v>1283</v>
      </c>
      <c r="Y45" s="69">
        <v>100</v>
      </c>
    </row>
    <row r="46" spans="1:25" s="21" customFormat="1" ht="15" customHeight="1" x14ac:dyDescent="0.2">
      <c r="A46" s="20" t="s">
        <v>17</v>
      </c>
      <c r="B46" s="22" t="s">
        <v>58</v>
      </c>
      <c r="C46" s="23">
        <f t="shared" si="0"/>
        <v>759</v>
      </c>
      <c r="D46" s="24">
        <v>1</v>
      </c>
      <c r="E46" s="25">
        <v>0.1318</v>
      </c>
      <c r="F46" s="26">
        <v>7</v>
      </c>
      <c r="G46" s="25">
        <v>0.92230000000000001</v>
      </c>
      <c r="H46" s="26">
        <v>76</v>
      </c>
      <c r="I46" s="25">
        <v>10.013199999999999</v>
      </c>
      <c r="J46" s="26">
        <v>106</v>
      </c>
      <c r="K46" s="25">
        <v>13.9657</v>
      </c>
      <c r="L46" s="32">
        <v>536</v>
      </c>
      <c r="M46" s="25">
        <v>70.619200000000006</v>
      </c>
      <c r="N46" s="32">
        <v>1</v>
      </c>
      <c r="O46" s="25">
        <v>0.1318</v>
      </c>
      <c r="P46" s="34">
        <v>32</v>
      </c>
      <c r="Q46" s="28">
        <v>4.2160700000000002</v>
      </c>
      <c r="R46" s="24">
        <v>189</v>
      </c>
      <c r="S46" s="28">
        <v>24.901199999999999</v>
      </c>
      <c r="T46" s="24">
        <v>7</v>
      </c>
      <c r="U46" s="29">
        <v>0.92230000000000001</v>
      </c>
      <c r="V46" s="24">
        <v>11</v>
      </c>
      <c r="W46" s="29">
        <v>1.4493</v>
      </c>
      <c r="X46" s="30">
        <v>3027</v>
      </c>
      <c r="Y46" s="31">
        <v>100</v>
      </c>
    </row>
    <row r="47" spans="1:25" s="21" customFormat="1" ht="15" customHeight="1" x14ac:dyDescent="0.2">
      <c r="A47" s="20" t="s">
        <v>17</v>
      </c>
      <c r="B47" s="70" t="s">
        <v>59</v>
      </c>
      <c r="C47" s="73">
        <f t="shared" si="0"/>
        <v>121</v>
      </c>
      <c r="D47" s="60">
        <v>2</v>
      </c>
      <c r="E47" s="61">
        <v>1.6529</v>
      </c>
      <c r="F47" s="63">
        <v>0</v>
      </c>
      <c r="G47" s="61">
        <v>0</v>
      </c>
      <c r="H47" s="63">
        <v>85</v>
      </c>
      <c r="I47" s="61">
        <v>70.247900000000001</v>
      </c>
      <c r="J47" s="63">
        <v>11</v>
      </c>
      <c r="K47" s="61">
        <v>9.0908999999999995</v>
      </c>
      <c r="L47" s="63">
        <v>18</v>
      </c>
      <c r="M47" s="61">
        <v>14.875999999999999</v>
      </c>
      <c r="N47" s="62">
        <v>0</v>
      </c>
      <c r="O47" s="61">
        <v>0</v>
      </c>
      <c r="P47" s="64">
        <v>5</v>
      </c>
      <c r="Q47" s="65">
        <v>4.1322299999999998</v>
      </c>
      <c r="R47" s="72">
        <v>46</v>
      </c>
      <c r="S47" s="65">
        <v>38.016500000000001</v>
      </c>
      <c r="T47" s="60">
        <v>5</v>
      </c>
      <c r="U47" s="67">
        <v>4.1322000000000001</v>
      </c>
      <c r="V47" s="60">
        <v>34</v>
      </c>
      <c r="W47" s="67">
        <v>28.0992</v>
      </c>
      <c r="X47" s="68">
        <v>308</v>
      </c>
      <c r="Y47" s="69">
        <v>100</v>
      </c>
    </row>
    <row r="48" spans="1:25" s="21" customFormat="1" ht="15" customHeight="1" x14ac:dyDescent="0.2">
      <c r="A48" s="20" t="s">
        <v>17</v>
      </c>
      <c r="B48" s="22" t="s">
        <v>60</v>
      </c>
      <c r="C48" s="23">
        <f t="shared" si="0"/>
        <v>220</v>
      </c>
      <c r="D48" s="33">
        <v>1</v>
      </c>
      <c r="E48" s="25">
        <v>0.45450000000000002</v>
      </c>
      <c r="F48" s="26">
        <v>1</v>
      </c>
      <c r="G48" s="25">
        <v>0.45450000000000002</v>
      </c>
      <c r="H48" s="32">
        <v>9</v>
      </c>
      <c r="I48" s="25">
        <v>4.0909000000000004</v>
      </c>
      <c r="J48" s="26">
        <v>88</v>
      </c>
      <c r="K48" s="25">
        <v>40</v>
      </c>
      <c r="L48" s="26">
        <v>109</v>
      </c>
      <c r="M48" s="25">
        <v>49.545499999999997</v>
      </c>
      <c r="N48" s="32">
        <v>0</v>
      </c>
      <c r="O48" s="25">
        <v>0</v>
      </c>
      <c r="P48" s="34">
        <v>12</v>
      </c>
      <c r="Q48" s="28">
        <v>5.4545500000000002</v>
      </c>
      <c r="R48" s="33">
        <v>23</v>
      </c>
      <c r="S48" s="28">
        <v>10.454499999999999</v>
      </c>
      <c r="T48" s="33">
        <v>3</v>
      </c>
      <c r="U48" s="29">
        <v>1.3635999999999999</v>
      </c>
      <c r="V48" s="33">
        <v>3</v>
      </c>
      <c r="W48" s="29">
        <v>1.3635999999999999</v>
      </c>
      <c r="X48" s="30">
        <v>1236</v>
      </c>
      <c r="Y48" s="31">
        <v>97.411000000000001</v>
      </c>
    </row>
    <row r="49" spans="1:25" s="21" customFormat="1" ht="15" customHeight="1" x14ac:dyDescent="0.2">
      <c r="A49" s="20" t="s">
        <v>17</v>
      </c>
      <c r="B49" s="70" t="s">
        <v>61</v>
      </c>
      <c r="C49" s="73">
        <f t="shared" si="0"/>
        <v>20</v>
      </c>
      <c r="D49" s="60">
        <v>3</v>
      </c>
      <c r="E49" s="61">
        <v>15</v>
      </c>
      <c r="F49" s="62">
        <v>0</v>
      </c>
      <c r="G49" s="61">
        <v>0</v>
      </c>
      <c r="H49" s="62">
        <v>2</v>
      </c>
      <c r="I49" s="61">
        <v>10</v>
      </c>
      <c r="J49" s="62">
        <v>1</v>
      </c>
      <c r="K49" s="61">
        <v>5</v>
      </c>
      <c r="L49" s="63">
        <v>14</v>
      </c>
      <c r="M49" s="61">
        <v>70</v>
      </c>
      <c r="N49" s="63">
        <v>0</v>
      </c>
      <c r="O49" s="61">
        <v>0</v>
      </c>
      <c r="P49" s="64">
        <v>0</v>
      </c>
      <c r="Q49" s="65">
        <v>0</v>
      </c>
      <c r="R49" s="72">
        <v>2</v>
      </c>
      <c r="S49" s="65">
        <v>10</v>
      </c>
      <c r="T49" s="72">
        <v>0</v>
      </c>
      <c r="U49" s="67">
        <v>0</v>
      </c>
      <c r="V49" s="72">
        <v>0</v>
      </c>
      <c r="W49" s="67">
        <v>0</v>
      </c>
      <c r="X49" s="68">
        <v>688</v>
      </c>
      <c r="Y49" s="69">
        <v>100</v>
      </c>
    </row>
    <row r="50" spans="1:25" s="21" customFormat="1" ht="15" customHeight="1" x14ac:dyDescent="0.2">
      <c r="A50" s="20" t="s">
        <v>17</v>
      </c>
      <c r="B50" s="22" t="s">
        <v>62</v>
      </c>
      <c r="C50" s="23">
        <f t="shared" si="0"/>
        <v>390</v>
      </c>
      <c r="D50" s="24">
        <v>0</v>
      </c>
      <c r="E50" s="25">
        <v>0</v>
      </c>
      <c r="F50" s="26">
        <v>3</v>
      </c>
      <c r="G50" s="25">
        <v>0.76919999999999999</v>
      </c>
      <c r="H50" s="32">
        <v>13</v>
      </c>
      <c r="I50" s="25">
        <v>3.3332999999999999</v>
      </c>
      <c r="J50" s="26">
        <v>106</v>
      </c>
      <c r="K50" s="25">
        <v>27.179500000000001</v>
      </c>
      <c r="L50" s="26">
        <v>260</v>
      </c>
      <c r="M50" s="25">
        <v>66.666700000000006</v>
      </c>
      <c r="N50" s="32">
        <v>0</v>
      </c>
      <c r="O50" s="25">
        <v>0</v>
      </c>
      <c r="P50" s="34">
        <v>8</v>
      </c>
      <c r="Q50" s="28">
        <v>2.0512800000000002</v>
      </c>
      <c r="R50" s="24">
        <v>46</v>
      </c>
      <c r="S50" s="28">
        <v>11.7949</v>
      </c>
      <c r="T50" s="24">
        <v>4</v>
      </c>
      <c r="U50" s="29">
        <v>1.0256000000000001</v>
      </c>
      <c r="V50" s="24">
        <v>35</v>
      </c>
      <c r="W50" s="29">
        <v>8.9743999999999993</v>
      </c>
      <c r="X50" s="30">
        <v>1818</v>
      </c>
      <c r="Y50" s="31">
        <v>100</v>
      </c>
    </row>
    <row r="51" spans="1:25" s="21" customFormat="1" ht="15" customHeight="1" x14ac:dyDescent="0.2">
      <c r="A51" s="20" t="s">
        <v>17</v>
      </c>
      <c r="B51" s="70" t="s">
        <v>63</v>
      </c>
      <c r="C51" s="59">
        <f t="shared" si="0"/>
        <v>574</v>
      </c>
      <c r="D51" s="60">
        <v>2</v>
      </c>
      <c r="E51" s="61">
        <v>0.34839999999999999</v>
      </c>
      <c r="F51" s="63">
        <v>11</v>
      </c>
      <c r="G51" s="61">
        <v>1.9164000000000001</v>
      </c>
      <c r="H51" s="62">
        <v>210</v>
      </c>
      <c r="I51" s="61">
        <v>36.5854</v>
      </c>
      <c r="J51" s="62">
        <v>160</v>
      </c>
      <c r="K51" s="61">
        <v>27.874600000000001</v>
      </c>
      <c r="L51" s="62">
        <v>177</v>
      </c>
      <c r="M51" s="61">
        <v>30.836200000000002</v>
      </c>
      <c r="N51" s="63">
        <v>0</v>
      </c>
      <c r="O51" s="61">
        <v>0</v>
      </c>
      <c r="P51" s="64">
        <v>14</v>
      </c>
      <c r="Q51" s="65">
        <v>2.4390200000000002</v>
      </c>
      <c r="R51" s="60">
        <v>96</v>
      </c>
      <c r="S51" s="65">
        <v>16.724699999999999</v>
      </c>
      <c r="T51" s="60">
        <v>59</v>
      </c>
      <c r="U51" s="67">
        <v>10.278700000000001</v>
      </c>
      <c r="V51" s="60">
        <v>61</v>
      </c>
      <c r="W51" s="67">
        <v>10.6272</v>
      </c>
      <c r="X51" s="68">
        <v>8616</v>
      </c>
      <c r="Y51" s="69">
        <v>100</v>
      </c>
    </row>
    <row r="52" spans="1:25" s="21" customFormat="1" ht="15" customHeight="1" x14ac:dyDescent="0.2">
      <c r="A52" s="20" t="s">
        <v>17</v>
      </c>
      <c r="B52" s="22" t="s">
        <v>64</v>
      </c>
      <c r="C52" s="23">
        <f t="shared" si="0"/>
        <v>364</v>
      </c>
      <c r="D52" s="33">
        <v>7</v>
      </c>
      <c r="E52" s="25">
        <v>1.9231</v>
      </c>
      <c r="F52" s="26">
        <v>2</v>
      </c>
      <c r="G52" s="25">
        <v>0.54949999999999999</v>
      </c>
      <c r="H52" s="32">
        <v>98</v>
      </c>
      <c r="I52" s="25">
        <v>26.923100000000002</v>
      </c>
      <c r="J52" s="32">
        <v>16</v>
      </c>
      <c r="K52" s="25">
        <v>4.3956</v>
      </c>
      <c r="L52" s="26">
        <v>226</v>
      </c>
      <c r="M52" s="25">
        <v>62.087899999999998</v>
      </c>
      <c r="N52" s="32">
        <v>9</v>
      </c>
      <c r="O52" s="25">
        <v>2.4725000000000001</v>
      </c>
      <c r="P52" s="27">
        <v>6</v>
      </c>
      <c r="Q52" s="28">
        <v>1.64835</v>
      </c>
      <c r="R52" s="24">
        <v>46</v>
      </c>
      <c r="S52" s="28">
        <v>12.6374</v>
      </c>
      <c r="T52" s="24">
        <v>2</v>
      </c>
      <c r="U52" s="29">
        <v>0.54949999999999999</v>
      </c>
      <c r="V52" s="24">
        <v>23</v>
      </c>
      <c r="W52" s="29">
        <v>6.3186999999999998</v>
      </c>
      <c r="X52" s="30">
        <v>1009</v>
      </c>
      <c r="Y52" s="31">
        <v>94.846000000000004</v>
      </c>
    </row>
    <row r="53" spans="1:25" s="21" customFormat="1" ht="15" customHeight="1" x14ac:dyDescent="0.2">
      <c r="A53" s="20" t="s">
        <v>17</v>
      </c>
      <c r="B53" s="70" t="s">
        <v>65</v>
      </c>
      <c r="C53" s="73">
        <f t="shared" si="0"/>
        <v>142</v>
      </c>
      <c r="D53" s="72">
        <v>0</v>
      </c>
      <c r="E53" s="61">
        <v>0</v>
      </c>
      <c r="F53" s="62">
        <v>2</v>
      </c>
      <c r="G53" s="61">
        <v>1.4085000000000001</v>
      </c>
      <c r="H53" s="63">
        <v>4</v>
      </c>
      <c r="I53" s="61">
        <v>2.8169</v>
      </c>
      <c r="J53" s="62">
        <v>10</v>
      </c>
      <c r="K53" s="61">
        <v>7.0423</v>
      </c>
      <c r="L53" s="63">
        <v>122</v>
      </c>
      <c r="M53" s="61">
        <v>85.915499999999994</v>
      </c>
      <c r="N53" s="63">
        <v>0</v>
      </c>
      <c r="O53" s="61">
        <v>0</v>
      </c>
      <c r="P53" s="64">
        <v>4</v>
      </c>
      <c r="Q53" s="65">
        <v>2.8169</v>
      </c>
      <c r="R53" s="72">
        <v>36</v>
      </c>
      <c r="S53" s="65">
        <v>25.3521</v>
      </c>
      <c r="T53" s="60">
        <v>5</v>
      </c>
      <c r="U53" s="67">
        <v>3.5211000000000001</v>
      </c>
      <c r="V53" s="60">
        <v>2</v>
      </c>
      <c r="W53" s="67">
        <v>1.4085000000000001</v>
      </c>
      <c r="X53" s="68">
        <v>306</v>
      </c>
      <c r="Y53" s="69">
        <v>100</v>
      </c>
    </row>
    <row r="54" spans="1:25" s="21" customFormat="1" ht="15" customHeight="1" x14ac:dyDescent="0.2">
      <c r="A54" s="20" t="s">
        <v>17</v>
      </c>
      <c r="B54" s="22" t="s">
        <v>66</v>
      </c>
      <c r="C54" s="23">
        <f t="shared" si="0"/>
        <v>263</v>
      </c>
      <c r="D54" s="33">
        <v>0</v>
      </c>
      <c r="E54" s="25">
        <v>0</v>
      </c>
      <c r="F54" s="26">
        <v>5</v>
      </c>
      <c r="G54" s="36">
        <v>1.9011</v>
      </c>
      <c r="H54" s="32">
        <v>24</v>
      </c>
      <c r="I54" s="36">
        <v>9.1255000000000006</v>
      </c>
      <c r="J54" s="26">
        <v>134</v>
      </c>
      <c r="K54" s="25">
        <v>50.950600000000001</v>
      </c>
      <c r="L54" s="26">
        <v>92</v>
      </c>
      <c r="M54" s="25">
        <v>34.981000000000002</v>
      </c>
      <c r="N54" s="26">
        <v>0</v>
      </c>
      <c r="O54" s="25">
        <v>0</v>
      </c>
      <c r="P54" s="34">
        <v>8</v>
      </c>
      <c r="Q54" s="28">
        <v>3.04183</v>
      </c>
      <c r="R54" s="24">
        <v>60</v>
      </c>
      <c r="S54" s="28">
        <v>22.813700000000001</v>
      </c>
      <c r="T54" s="33">
        <v>9</v>
      </c>
      <c r="U54" s="29">
        <v>3.4220999999999999</v>
      </c>
      <c r="V54" s="33">
        <v>18</v>
      </c>
      <c r="W54" s="29">
        <v>6.8441000000000001</v>
      </c>
      <c r="X54" s="30">
        <v>1971</v>
      </c>
      <c r="Y54" s="31">
        <v>100</v>
      </c>
    </row>
    <row r="55" spans="1:25" s="21" customFormat="1" ht="15" customHeight="1" x14ac:dyDescent="0.2">
      <c r="A55" s="20" t="s">
        <v>17</v>
      </c>
      <c r="B55" s="70" t="s">
        <v>67</v>
      </c>
      <c r="C55" s="59">
        <f t="shared" si="0"/>
        <v>538</v>
      </c>
      <c r="D55" s="60">
        <v>11</v>
      </c>
      <c r="E55" s="61">
        <v>2.0446</v>
      </c>
      <c r="F55" s="62">
        <v>20</v>
      </c>
      <c r="G55" s="61">
        <v>3.7174999999999998</v>
      </c>
      <c r="H55" s="63">
        <v>92</v>
      </c>
      <c r="I55" s="61">
        <v>17.1004</v>
      </c>
      <c r="J55" s="63">
        <v>92</v>
      </c>
      <c r="K55" s="61">
        <v>17.1004</v>
      </c>
      <c r="L55" s="62">
        <v>267</v>
      </c>
      <c r="M55" s="61">
        <v>49.628300000000003</v>
      </c>
      <c r="N55" s="62">
        <v>9</v>
      </c>
      <c r="O55" s="61">
        <v>1.6729000000000001</v>
      </c>
      <c r="P55" s="71">
        <v>47</v>
      </c>
      <c r="Q55" s="65">
        <v>8.7360600000000002</v>
      </c>
      <c r="R55" s="60">
        <v>154</v>
      </c>
      <c r="S55" s="65">
        <v>28.624500000000001</v>
      </c>
      <c r="T55" s="72">
        <v>21</v>
      </c>
      <c r="U55" s="67">
        <v>3.9033000000000002</v>
      </c>
      <c r="V55" s="72">
        <v>44</v>
      </c>
      <c r="W55" s="67">
        <v>8.1783999999999999</v>
      </c>
      <c r="X55" s="68">
        <v>2305</v>
      </c>
      <c r="Y55" s="69">
        <v>100</v>
      </c>
    </row>
    <row r="56" spans="1:25" s="21" customFormat="1" ht="15" customHeight="1" x14ac:dyDescent="0.2">
      <c r="A56" s="20" t="s">
        <v>17</v>
      </c>
      <c r="B56" s="22" t="s">
        <v>68</v>
      </c>
      <c r="C56" s="23">
        <f t="shared" si="0"/>
        <v>223</v>
      </c>
      <c r="D56" s="24">
        <v>1</v>
      </c>
      <c r="E56" s="25">
        <v>0.44840000000000002</v>
      </c>
      <c r="F56" s="26">
        <v>2</v>
      </c>
      <c r="G56" s="25">
        <v>0.89690000000000003</v>
      </c>
      <c r="H56" s="26">
        <v>5</v>
      </c>
      <c r="I56" s="25">
        <v>2.2422</v>
      </c>
      <c r="J56" s="32">
        <v>19</v>
      </c>
      <c r="K56" s="25">
        <v>8.5202000000000009</v>
      </c>
      <c r="L56" s="26">
        <v>188</v>
      </c>
      <c r="M56" s="25">
        <v>84.304900000000004</v>
      </c>
      <c r="N56" s="32">
        <v>0</v>
      </c>
      <c r="O56" s="25">
        <v>0</v>
      </c>
      <c r="P56" s="27">
        <v>8</v>
      </c>
      <c r="Q56" s="28">
        <v>3.58744</v>
      </c>
      <c r="R56" s="33">
        <v>20</v>
      </c>
      <c r="S56" s="28">
        <v>8.9686000000000003</v>
      </c>
      <c r="T56" s="33">
        <v>1</v>
      </c>
      <c r="U56" s="29">
        <v>0.44840000000000002</v>
      </c>
      <c r="V56" s="33">
        <v>2</v>
      </c>
      <c r="W56" s="29">
        <v>0.89690000000000003</v>
      </c>
      <c r="X56" s="30">
        <v>720</v>
      </c>
      <c r="Y56" s="31">
        <v>100</v>
      </c>
    </row>
    <row r="57" spans="1:25" s="21" customFormat="1" ht="15" customHeight="1" x14ac:dyDescent="0.2">
      <c r="A57" s="20" t="s">
        <v>17</v>
      </c>
      <c r="B57" s="70" t="s">
        <v>69</v>
      </c>
      <c r="C57" s="59">
        <f t="shared" si="0"/>
        <v>490</v>
      </c>
      <c r="D57" s="60">
        <v>3</v>
      </c>
      <c r="E57" s="61">
        <v>0.61219999999999997</v>
      </c>
      <c r="F57" s="63">
        <v>7</v>
      </c>
      <c r="G57" s="61">
        <v>1.4286000000000001</v>
      </c>
      <c r="H57" s="62">
        <v>39</v>
      </c>
      <c r="I57" s="61">
        <v>7.9592000000000001</v>
      </c>
      <c r="J57" s="62">
        <v>55</v>
      </c>
      <c r="K57" s="61">
        <v>11.224500000000001</v>
      </c>
      <c r="L57" s="62">
        <v>372</v>
      </c>
      <c r="M57" s="61">
        <v>75.918400000000005</v>
      </c>
      <c r="N57" s="62">
        <v>0</v>
      </c>
      <c r="O57" s="61">
        <v>0</v>
      </c>
      <c r="P57" s="71">
        <v>14</v>
      </c>
      <c r="Q57" s="65">
        <v>2.8571399999999998</v>
      </c>
      <c r="R57" s="72">
        <v>138</v>
      </c>
      <c r="S57" s="65">
        <v>28.1633</v>
      </c>
      <c r="T57" s="72">
        <v>4</v>
      </c>
      <c r="U57" s="67">
        <v>0.81630000000000003</v>
      </c>
      <c r="V57" s="72">
        <v>14</v>
      </c>
      <c r="W57" s="67">
        <v>2.8571</v>
      </c>
      <c r="X57" s="68">
        <v>2232</v>
      </c>
      <c r="Y57" s="69">
        <v>100</v>
      </c>
    </row>
    <row r="58" spans="1:25" s="21" customFormat="1" ht="15" customHeight="1" thickBot="1" x14ac:dyDescent="0.25">
      <c r="A58" s="20" t="s">
        <v>17</v>
      </c>
      <c r="B58" s="37" t="s">
        <v>70</v>
      </c>
      <c r="C58" s="74">
        <f t="shared" si="0"/>
        <v>58</v>
      </c>
      <c r="D58" s="56">
        <v>16</v>
      </c>
      <c r="E58" s="39">
        <v>27.586200000000002</v>
      </c>
      <c r="F58" s="40">
        <v>0</v>
      </c>
      <c r="G58" s="39">
        <v>0</v>
      </c>
      <c r="H58" s="41">
        <v>15</v>
      </c>
      <c r="I58" s="39">
        <v>25.862100000000002</v>
      </c>
      <c r="J58" s="40">
        <v>3</v>
      </c>
      <c r="K58" s="39">
        <v>5.1723999999999997</v>
      </c>
      <c r="L58" s="40">
        <v>21</v>
      </c>
      <c r="M58" s="39">
        <v>36.206899999999997</v>
      </c>
      <c r="N58" s="40">
        <v>0</v>
      </c>
      <c r="O58" s="39">
        <v>0</v>
      </c>
      <c r="P58" s="42">
        <v>3</v>
      </c>
      <c r="Q58" s="43">
        <v>5.1724100000000002</v>
      </c>
      <c r="R58" s="38">
        <v>18</v>
      </c>
      <c r="S58" s="43">
        <v>31.034500000000001</v>
      </c>
      <c r="T58" s="38">
        <v>0</v>
      </c>
      <c r="U58" s="44">
        <v>0</v>
      </c>
      <c r="V58" s="38">
        <v>2</v>
      </c>
      <c r="W58" s="44">
        <v>3.4483000000000001</v>
      </c>
      <c r="X58" s="45">
        <v>365</v>
      </c>
      <c r="Y58" s="46">
        <v>100</v>
      </c>
    </row>
    <row r="59" spans="1:25" s="49" customFormat="1" ht="15" customHeight="1" x14ac:dyDescent="0.2">
      <c r="A59" s="51"/>
      <c r="B59" s="52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53"/>
      <c r="W59" s="54"/>
      <c r="X59" s="48"/>
      <c r="Y59" s="48"/>
    </row>
    <row r="60" spans="1:25" s="21" customFormat="1" ht="15" customHeight="1" x14ac:dyDescent="0.2">
      <c r="A60" s="20"/>
      <c r="B60" s="76" t="s">
        <v>75</v>
      </c>
      <c r="C60" s="75"/>
      <c r="D60" s="75"/>
      <c r="E60" s="75"/>
      <c r="F60" s="75"/>
      <c r="G60" s="7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75"/>
      <c r="W60" s="75"/>
      <c r="X60" s="55"/>
      <c r="Y60" s="55"/>
    </row>
    <row r="61" spans="1:25" s="49" customFormat="1" ht="15" customHeight="1" x14ac:dyDescent="0.2">
      <c r="A61" s="51"/>
      <c r="B61" s="76" t="str">
        <f>CONCATENATE("NOTE: Table reads (for US Totals):  Of all ",IF(ISTEXT(C7),LEFT(C7,3),TEXT(C7,"#,##0"))," public school students ", A7, ", ", IF(ISTEXT(R7),LEFT(R7,3),TEXT(R7,"#,##0"))," (", TEXT(S7,"0.0"),"%) were students with disabilities served under the Individuals with Disabilities Education Act (IDEA), and ",IF(ISTEXT(T7),LEFT(T7,3),TEXT(T7,"#,##0"))," (",TEXT(U7,"0.0"),"%) were students with disabilities served only under Section 504.")</f>
        <v>NOTE: Table reads (for US Totals):  Of all 21,470 public school students disciplined for engaging in harassment or bullying on the basis of race, color or national origin, 4,321 (20.1%) were students with disabilities served under the Individuals with Disabilities Education Act (IDEA), and 539 (2.5%) were students with disabilities served only under Section 504.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53"/>
      <c r="W61" s="54"/>
      <c r="X61" s="48"/>
      <c r="Y61" s="48"/>
    </row>
    <row r="62" spans="1:25" s="49" customFormat="1" ht="15" customHeight="1" x14ac:dyDescent="0.2">
      <c r="A62" s="51"/>
      <c r="B62" s="76" t="str">
        <f>CONCATENATE("            Table reads (for US Race/Ethnicity):  Of all ",TEXT(A3,"#,##0")," public school students with and without disabilities ",(A7), ", ",TEXT(D7,"#,##0")," (",TEXT(E7,"0.0"),"%) were American Indian or Alaska Native students with or without disabilities served under IDEA.")</f>
        <v xml:space="preserve">            Table reads (for US Race/Ethnicity):  Of all 21,470 public school students with and without disabilities disciplined for engaging in harassment or bullying on the basis of race, color or national origin, 443 (2.1%) were American Indian or Alaska Native students with or without disabilities served under IDEA.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53"/>
      <c r="W62" s="54"/>
      <c r="X62" s="48"/>
      <c r="Y62" s="48"/>
    </row>
    <row r="63" spans="1:25" s="21" customFormat="1" ht="15" customHeight="1" x14ac:dyDescent="0.2">
      <c r="A63" s="20"/>
      <c r="B63" s="78" t="s">
        <v>71</v>
      </c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55"/>
      <c r="Y63" s="55"/>
    </row>
    <row r="64" spans="1:25" s="49" customFormat="1" ht="14.1" customHeight="1" x14ac:dyDescent="0.2">
      <c r="B64" s="78" t="s">
        <v>72</v>
      </c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48"/>
      <c r="Y64" s="47"/>
    </row>
    <row r="65" spans="1:25" s="49" customFormat="1" ht="15" customHeight="1" x14ac:dyDescent="0.2">
      <c r="A65" s="5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5"/>
      <c r="W65" s="6"/>
      <c r="X65" s="48"/>
      <c r="Y65" s="48"/>
    </row>
  </sheetData>
  <sortState ref="A8:Y58">
    <sortCondition ref="B8:B58"/>
  </sortState>
  <mergeCells count="17">
    <mergeCell ref="X4:X5"/>
    <mergeCell ref="Y4:Y5"/>
    <mergeCell ref="D5:E5"/>
    <mergeCell ref="F5:G5"/>
    <mergeCell ref="B63:W63"/>
    <mergeCell ref="B64:W64"/>
    <mergeCell ref="B4:B5"/>
    <mergeCell ref="C4:C5"/>
    <mergeCell ref="D4:Q4"/>
    <mergeCell ref="R4:S5"/>
    <mergeCell ref="T4:U5"/>
    <mergeCell ref="V4:W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5"/>
  <sheetViews>
    <sheetView showGridLines="0" zoomScale="80" zoomScaleNormal="80" workbookViewId="0"/>
  </sheetViews>
  <sheetFormatPr defaultColWidth="12.1640625" defaultRowHeight="15" customHeight="1" x14ac:dyDescent="0.2"/>
  <cols>
    <col min="1" max="1" width="3" style="9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8"/>
      <c r="B2" s="57" t="str">
        <f>CONCATENATE("Number and percentage of public school female students ", LOWER(A7), ", by race/ethnicity, disability status, and English proficiency, by state: School Year 2015-16")</f>
        <v>Number and percentage of public school female students disciplined for engaging in harassment or bullying on the basis of race, color or national origin, by race/ethnicity, disability status, and English proficiency, by state: School Year 2015-16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5" s="1" customFormat="1" ht="15" customHeight="1" thickBot="1" x14ac:dyDescent="0.3">
      <c r="A3" s="77">
        <f>C7</f>
        <v>7207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1" customFormat="1" ht="24.95" customHeight="1" x14ac:dyDescent="0.2">
      <c r="A4" s="10"/>
      <c r="B4" s="79" t="s">
        <v>0</v>
      </c>
      <c r="C4" s="81" t="s">
        <v>11</v>
      </c>
      <c r="D4" s="83" t="s">
        <v>73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86" t="s">
        <v>12</v>
      </c>
      <c r="S4" s="87"/>
      <c r="T4" s="86" t="s">
        <v>13</v>
      </c>
      <c r="U4" s="87"/>
      <c r="V4" s="86" t="s">
        <v>14</v>
      </c>
      <c r="W4" s="87"/>
      <c r="X4" s="93" t="s">
        <v>18</v>
      </c>
      <c r="Y4" s="95" t="s">
        <v>15</v>
      </c>
    </row>
    <row r="5" spans="1:25" s="11" customFormat="1" ht="24.95" customHeight="1" x14ac:dyDescent="0.2">
      <c r="A5" s="10"/>
      <c r="B5" s="80"/>
      <c r="C5" s="82"/>
      <c r="D5" s="97" t="s">
        <v>1</v>
      </c>
      <c r="E5" s="91"/>
      <c r="F5" s="98" t="s">
        <v>2</v>
      </c>
      <c r="G5" s="91"/>
      <c r="H5" s="90" t="s">
        <v>3</v>
      </c>
      <c r="I5" s="91"/>
      <c r="J5" s="90" t="s">
        <v>4</v>
      </c>
      <c r="K5" s="91"/>
      <c r="L5" s="90" t="s">
        <v>5</v>
      </c>
      <c r="M5" s="91"/>
      <c r="N5" s="90" t="s">
        <v>6</v>
      </c>
      <c r="O5" s="91"/>
      <c r="P5" s="90" t="s">
        <v>7</v>
      </c>
      <c r="Q5" s="92"/>
      <c r="R5" s="88"/>
      <c r="S5" s="89"/>
      <c r="T5" s="88"/>
      <c r="U5" s="89"/>
      <c r="V5" s="88"/>
      <c r="W5" s="89"/>
      <c r="X5" s="94"/>
      <c r="Y5" s="96"/>
    </row>
    <row r="6" spans="1:25" s="11" customFormat="1" ht="15" customHeight="1" thickBot="1" x14ac:dyDescent="0.25">
      <c r="A6" s="10"/>
      <c r="B6" s="12"/>
      <c r="C6" s="50"/>
      <c r="D6" s="13" t="s">
        <v>8</v>
      </c>
      <c r="E6" s="14" t="s">
        <v>16</v>
      </c>
      <c r="F6" s="15" t="s">
        <v>8</v>
      </c>
      <c r="G6" s="14" t="s">
        <v>16</v>
      </c>
      <c r="H6" s="15" t="s">
        <v>8</v>
      </c>
      <c r="I6" s="14" t="s">
        <v>16</v>
      </c>
      <c r="J6" s="15" t="s">
        <v>8</v>
      </c>
      <c r="K6" s="14" t="s">
        <v>16</v>
      </c>
      <c r="L6" s="15" t="s">
        <v>8</v>
      </c>
      <c r="M6" s="14" t="s">
        <v>16</v>
      </c>
      <c r="N6" s="15" t="s">
        <v>8</v>
      </c>
      <c r="O6" s="14" t="s">
        <v>16</v>
      </c>
      <c r="P6" s="15" t="s">
        <v>8</v>
      </c>
      <c r="Q6" s="16" t="s">
        <v>16</v>
      </c>
      <c r="R6" s="13" t="s">
        <v>8</v>
      </c>
      <c r="S6" s="17" t="s">
        <v>74</v>
      </c>
      <c r="T6" s="13" t="s">
        <v>8</v>
      </c>
      <c r="U6" s="17" t="s">
        <v>74</v>
      </c>
      <c r="V6" s="15" t="s">
        <v>8</v>
      </c>
      <c r="W6" s="17" t="s">
        <v>9</v>
      </c>
      <c r="X6" s="18"/>
      <c r="Y6" s="19"/>
    </row>
    <row r="7" spans="1:25" s="21" customFormat="1" ht="15" customHeight="1" x14ac:dyDescent="0.2">
      <c r="A7" s="20" t="str">
        <f>Total!A7</f>
        <v>disciplined for engaging in harassment or bullying on the basis of race, color or national origin</v>
      </c>
      <c r="B7" s="58" t="s">
        <v>10</v>
      </c>
      <c r="C7" s="59">
        <f>D7+F7+H7+J7+L7+N7+P7</f>
        <v>7207</v>
      </c>
      <c r="D7" s="60">
        <v>203</v>
      </c>
      <c r="E7" s="61">
        <v>2.8167</v>
      </c>
      <c r="F7" s="62">
        <v>140</v>
      </c>
      <c r="G7" s="61">
        <v>1.9426000000000001</v>
      </c>
      <c r="H7" s="62">
        <v>1620</v>
      </c>
      <c r="I7" s="61">
        <v>22.478000000000002</v>
      </c>
      <c r="J7" s="62">
        <v>1702</v>
      </c>
      <c r="K7" s="61">
        <v>23.6159</v>
      </c>
      <c r="L7" s="62">
        <v>3080</v>
      </c>
      <c r="M7" s="61">
        <v>42.736199999999997</v>
      </c>
      <c r="N7" s="63">
        <v>70</v>
      </c>
      <c r="O7" s="61">
        <v>0.97130000000000005</v>
      </c>
      <c r="P7" s="64">
        <v>392</v>
      </c>
      <c r="Q7" s="65">
        <v>5.4391999999999996</v>
      </c>
      <c r="R7" s="66">
        <v>899</v>
      </c>
      <c r="S7" s="65">
        <v>12.474</v>
      </c>
      <c r="T7" s="66">
        <v>168</v>
      </c>
      <c r="U7" s="67">
        <v>2.3311000000000002</v>
      </c>
      <c r="V7" s="66">
        <v>435</v>
      </c>
      <c r="W7" s="67">
        <v>6.0358000000000001</v>
      </c>
      <c r="X7" s="68">
        <v>96360</v>
      </c>
      <c r="Y7" s="69">
        <v>99.798000000000002</v>
      </c>
    </row>
    <row r="8" spans="1:25" s="21" customFormat="1" ht="15" customHeight="1" x14ac:dyDescent="0.2">
      <c r="A8" s="20" t="s">
        <v>17</v>
      </c>
      <c r="B8" s="22" t="s">
        <v>21</v>
      </c>
      <c r="C8" s="23">
        <f t="shared" ref="C8:C58" si="0">D8+F8+H8+J8+L8+N8+P8</f>
        <v>141</v>
      </c>
      <c r="D8" s="24">
        <v>0</v>
      </c>
      <c r="E8" s="25">
        <v>0</v>
      </c>
      <c r="F8" s="26">
        <v>0</v>
      </c>
      <c r="G8" s="25">
        <v>0</v>
      </c>
      <c r="H8" s="32">
        <v>4</v>
      </c>
      <c r="I8" s="25">
        <v>2.8370000000000002</v>
      </c>
      <c r="J8" s="26">
        <v>88</v>
      </c>
      <c r="K8" s="25">
        <v>62.411299999999997</v>
      </c>
      <c r="L8" s="26">
        <v>47</v>
      </c>
      <c r="M8" s="25">
        <v>33.333300000000001</v>
      </c>
      <c r="N8" s="26">
        <v>1</v>
      </c>
      <c r="O8" s="25">
        <v>0.70920000000000005</v>
      </c>
      <c r="P8" s="34">
        <v>1</v>
      </c>
      <c r="Q8" s="28">
        <v>0.70920000000000005</v>
      </c>
      <c r="R8" s="24">
        <v>18</v>
      </c>
      <c r="S8" s="28">
        <v>12.766</v>
      </c>
      <c r="T8" s="33">
        <v>0</v>
      </c>
      <c r="U8" s="29">
        <v>0</v>
      </c>
      <c r="V8" s="33">
        <v>6</v>
      </c>
      <c r="W8" s="29">
        <v>4.2553000000000001</v>
      </c>
      <c r="X8" s="30">
        <v>1400</v>
      </c>
      <c r="Y8" s="31">
        <v>100</v>
      </c>
    </row>
    <row r="9" spans="1:25" s="21" customFormat="1" ht="15" customHeight="1" x14ac:dyDescent="0.2">
      <c r="A9" s="20" t="s">
        <v>17</v>
      </c>
      <c r="B9" s="70" t="s">
        <v>20</v>
      </c>
      <c r="C9" s="59">
        <f t="shared" si="0"/>
        <v>6</v>
      </c>
      <c r="D9" s="60">
        <v>5</v>
      </c>
      <c r="E9" s="61">
        <v>83.333299999999994</v>
      </c>
      <c r="F9" s="62">
        <v>0</v>
      </c>
      <c r="G9" s="61">
        <v>0</v>
      </c>
      <c r="H9" s="62">
        <v>0</v>
      </c>
      <c r="I9" s="61">
        <v>0</v>
      </c>
      <c r="J9" s="63">
        <v>0</v>
      </c>
      <c r="K9" s="61">
        <v>0</v>
      </c>
      <c r="L9" s="63">
        <v>1</v>
      </c>
      <c r="M9" s="61">
        <v>16.666699999999999</v>
      </c>
      <c r="N9" s="62">
        <v>0</v>
      </c>
      <c r="O9" s="61">
        <v>0</v>
      </c>
      <c r="P9" s="71">
        <v>0</v>
      </c>
      <c r="Q9" s="65">
        <v>0</v>
      </c>
      <c r="R9" s="72">
        <v>0</v>
      </c>
      <c r="S9" s="65">
        <v>0</v>
      </c>
      <c r="T9" s="72">
        <v>0</v>
      </c>
      <c r="U9" s="67">
        <v>0</v>
      </c>
      <c r="V9" s="72">
        <v>0</v>
      </c>
      <c r="W9" s="67">
        <v>0</v>
      </c>
      <c r="X9" s="68">
        <v>503</v>
      </c>
      <c r="Y9" s="69">
        <v>100</v>
      </c>
    </row>
    <row r="10" spans="1:25" s="21" customFormat="1" ht="15" customHeight="1" x14ac:dyDescent="0.2">
      <c r="A10" s="20" t="s">
        <v>17</v>
      </c>
      <c r="B10" s="22" t="s">
        <v>23</v>
      </c>
      <c r="C10" s="23">
        <f t="shared" si="0"/>
        <v>119</v>
      </c>
      <c r="D10" s="33">
        <v>17</v>
      </c>
      <c r="E10" s="25">
        <v>14.2857</v>
      </c>
      <c r="F10" s="26">
        <v>1</v>
      </c>
      <c r="G10" s="25">
        <v>0.84030000000000005</v>
      </c>
      <c r="H10" s="32">
        <v>47</v>
      </c>
      <c r="I10" s="25">
        <v>39.496000000000002</v>
      </c>
      <c r="J10" s="26">
        <v>16</v>
      </c>
      <c r="K10" s="25">
        <v>13.445399999999999</v>
      </c>
      <c r="L10" s="32">
        <v>34</v>
      </c>
      <c r="M10" s="25">
        <v>28.571400000000001</v>
      </c>
      <c r="N10" s="32">
        <v>0</v>
      </c>
      <c r="O10" s="25">
        <v>0</v>
      </c>
      <c r="P10" s="27">
        <v>4</v>
      </c>
      <c r="Q10" s="28">
        <v>3.3613</v>
      </c>
      <c r="R10" s="33">
        <v>3</v>
      </c>
      <c r="S10" s="28">
        <v>2.5209999999999999</v>
      </c>
      <c r="T10" s="33">
        <v>0</v>
      </c>
      <c r="U10" s="29">
        <v>0</v>
      </c>
      <c r="V10" s="33">
        <v>2</v>
      </c>
      <c r="W10" s="29">
        <v>1.6807000000000001</v>
      </c>
      <c r="X10" s="30">
        <v>1977</v>
      </c>
      <c r="Y10" s="31">
        <v>99.697000000000003</v>
      </c>
    </row>
    <row r="11" spans="1:25" s="21" customFormat="1" ht="15" customHeight="1" x14ac:dyDescent="0.2">
      <c r="A11" s="20" t="s">
        <v>17</v>
      </c>
      <c r="B11" s="70" t="s">
        <v>22</v>
      </c>
      <c r="C11" s="59">
        <f t="shared" si="0"/>
        <v>128</v>
      </c>
      <c r="D11" s="60">
        <v>0</v>
      </c>
      <c r="E11" s="61">
        <v>0</v>
      </c>
      <c r="F11" s="63">
        <v>0</v>
      </c>
      <c r="G11" s="61">
        <v>0</v>
      </c>
      <c r="H11" s="62">
        <v>6</v>
      </c>
      <c r="I11" s="61">
        <v>4.6879999999999997</v>
      </c>
      <c r="J11" s="62">
        <v>50</v>
      </c>
      <c r="K11" s="61">
        <v>39.0625</v>
      </c>
      <c r="L11" s="62">
        <v>66</v>
      </c>
      <c r="M11" s="61">
        <v>51.5625</v>
      </c>
      <c r="N11" s="62">
        <v>0</v>
      </c>
      <c r="O11" s="61">
        <v>0</v>
      </c>
      <c r="P11" s="71">
        <v>6</v>
      </c>
      <c r="Q11" s="65">
        <v>4.6875</v>
      </c>
      <c r="R11" s="72">
        <v>3</v>
      </c>
      <c r="S11" s="65">
        <v>2.3437999999999999</v>
      </c>
      <c r="T11" s="60">
        <v>1</v>
      </c>
      <c r="U11" s="67">
        <v>0.78129999999999999</v>
      </c>
      <c r="V11" s="60">
        <v>3</v>
      </c>
      <c r="W11" s="67">
        <v>2.3437999999999999</v>
      </c>
      <c r="X11" s="68">
        <v>1092</v>
      </c>
      <c r="Y11" s="69">
        <v>99.816999999999993</v>
      </c>
    </row>
    <row r="12" spans="1:25" s="21" customFormat="1" ht="15" customHeight="1" x14ac:dyDescent="0.2">
      <c r="A12" s="20" t="s">
        <v>17</v>
      </c>
      <c r="B12" s="22" t="s">
        <v>24</v>
      </c>
      <c r="C12" s="23">
        <f t="shared" si="0"/>
        <v>2074</v>
      </c>
      <c r="D12" s="24">
        <v>26</v>
      </c>
      <c r="E12" s="25">
        <v>1.2536</v>
      </c>
      <c r="F12" s="32">
        <v>63</v>
      </c>
      <c r="G12" s="25">
        <v>3.0375999999999999</v>
      </c>
      <c r="H12" s="26">
        <v>882</v>
      </c>
      <c r="I12" s="25">
        <v>42.527000000000001</v>
      </c>
      <c r="J12" s="26">
        <v>246</v>
      </c>
      <c r="K12" s="25">
        <v>11.8611</v>
      </c>
      <c r="L12" s="26">
        <v>674</v>
      </c>
      <c r="M12" s="25">
        <v>32.497599999999998</v>
      </c>
      <c r="N12" s="32">
        <v>16</v>
      </c>
      <c r="O12" s="25">
        <v>0.77149999999999996</v>
      </c>
      <c r="P12" s="34">
        <v>167</v>
      </c>
      <c r="Q12" s="28">
        <v>8.0520999999999994</v>
      </c>
      <c r="R12" s="33">
        <v>220</v>
      </c>
      <c r="S12" s="28">
        <v>10.6075</v>
      </c>
      <c r="T12" s="24">
        <v>74</v>
      </c>
      <c r="U12" s="29">
        <v>3.5680000000000001</v>
      </c>
      <c r="V12" s="24">
        <v>258</v>
      </c>
      <c r="W12" s="29">
        <v>12.4397</v>
      </c>
      <c r="X12" s="30">
        <v>10138</v>
      </c>
      <c r="Y12" s="31">
        <v>99.644999999999996</v>
      </c>
    </row>
    <row r="13" spans="1:25" s="21" customFormat="1" ht="15" customHeight="1" x14ac:dyDescent="0.2">
      <c r="A13" s="20" t="s">
        <v>17</v>
      </c>
      <c r="B13" s="70" t="s">
        <v>25</v>
      </c>
      <c r="C13" s="59">
        <f t="shared" si="0"/>
        <v>50</v>
      </c>
      <c r="D13" s="60">
        <v>0</v>
      </c>
      <c r="E13" s="61">
        <v>0</v>
      </c>
      <c r="F13" s="63">
        <v>0</v>
      </c>
      <c r="G13" s="61">
        <v>0</v>
      </c>
      <c r="H13" s="62">
        <v>20</v>
      </c>
      <c r="I13" s="61">
        <v>40</v>
      </c>
      <c r="J13" s="63">
        <v>14</v>
      </c>
      <c r="K13" s="61">
        <v>28</v>
      </c>
      <c r="L13" s="62">
        <v>13</v>
      </c>
      <c r="M13" s="61">
        <v>26</v>
      </c>
      <c r="N13" s="62">
        <v>0</v>
      </c>
      <c r="O13" s="61">
        <v>0</v>
      </c>
      <c r="P13" s="64">
        <v>3</v>
      </c>
      <c r="Q13" s="65">
        <v>6</v>
      </c>
      <c r="R13" s="60">
        <v>4</v>
      </c>
      <c r="S13" s="65">
        <v>8</v>
      </c>
      <c r="T13" s="72">
        <v>0</v>
      </c>
      <c r="U13" s="67">
        <v>0</v>
      </c>
      <c r="V13" s="72">
        <v>12</v>
      </c>
      <c r="W13" s="67">
        <v>24</v>
      </c>
      <c r="X13" s="68">
        <v>1868</v>
      </c>
      <c r="Y13" s="69">
        <v>98.287000000000006</v>
      </c>
    </row>
    <row r="14" spans="1:25" s="21" customFormat="1" ht="15" customHeight="1" x14ac:dyDescent="0.2">
      <c r="A14" s="20" t="s">
        <v>17</v>
      </c>
      <c r="B14" s="22" t="s">
        <v>26</v>
      </c>
      <c r="C14" s="35">
        <f t="shared" si="0"/>
        <v>43</v>
      </c>
      <c r="D14" s="24">
        <v>0</v>
      </c>
      <c r="E14" s="25">
        <v>0</v>
      </c>
      <c r="F14" s="26">
        <v>1</v>
      </c>
      <c r="G14" s="25">
        <v>2.3256000000000001</v>
      </c>
      <c r="H14" s="32">
        <v>9</v>
      </c>
      <c r="I14" s="25">
        <v>20.93</v>
      </c>
      <c r="J14" s="32">
        <v>8</v>
      </c>
      <c r="K14" s="25">
        <v>18.604700000000001</v>
      </c>
      <c r="L14" s="32">
        <v>25</v>
      </c>
      <c r="M14" s="25">
        <v>58.139499999999998</v>
      </c>
      <c r="N14" s="26">
        <v>0</v>
      </c>
      <c r="O14" s="25">
        <v>0</v>
      </c>
      <c r="P14" s="27">
        <v>0</v>
      </c>
      <c r="Q14" s="28">
        <v>0</v>
      </c>
      <c r="R14" s="33">
        <v>2</v>
      </c>
      <c r="S14" s="28">
        <v>4.6512000000000002</v>
      </c>
      <c r="T14" s="24">
        <v>1</v>
      </c>
      <c r="U14" s="29">
        <v>2.3256000000000001</v>
      </c>
      <c r="V14" s="24">
        <v>2</v>
      </c>
      <c r="W14" s="29">
        <v>4.6512000000000002</v>
      </c>
      <c r="X14" s="30">
        <v>1238</v>
      </c>
      <c r="Y14" s="31">
        <v>100</v>
      </c>
    </row>
    <row r="15" spans="1:25" s="21" customFormat="1" ht="15" customHeight="1" x14ac:dyDescent="0.2">
      <c r="A15" s="20" t="s">
        <v>17</v>
      </c>
      <c r="B15" s="70" t="s">
        <v>28</v>
      </c>
      <c r="C15" s="73">
        <f t="shared" si="0"/>
        <v>9</v>
      </c>
      <c r="D15" s="60">
        <v>1</v>
      </c>
      <c r="E15" s="61">
        <v>11.1111</v>
      </c>
      <c r="F15" s="62">
        <v>0</v>
      </c>
      <c r="G15" s="61">
        <v>0</v>
      </c>
      <c r="H15" s="62">
        <v>1</v>
      </c>
      <c r="I15" s="61">
        <v>11.111000000000001</v>
      </c>
      <c r="J15" s="63">
        <v>4</v>
      </c>
      <c r="K15" s="61">
        <v>44.444400000000002</v>
      </c>
      <c r="L15" s="62">
        <v>3</v>
      </c>
      <c r="M15" s="61">
        <v>33.333300000000001</v>
      </c>
      <c r="N15" s="63">
        <v>0</v>
      </c>
      <c r="O15" s="61">
        <v>0</v>
      </c>
      <c r="P15" s="64">
        <v>0</v>
      </c>
      <c r="Q15" s="65">
        <v>0</v>
      </c>
      <c r="R15" s="72">
        <v>0</v>
      </c>
      <c r="S15" s="65">
        <v>0</v>
      </c>
      <c r="T15" s="60">
        <v>0</v>
      </c>
      <c r="U15" s="67">
        <v>0</v>
      </c>
      <c r="V15" s="60">
        <v>0</v>
      </c>
      <c r="W15" s="67">
        <v>0</v>
      </c>
      <c r="X15" s="68">
        <v>235</v>
      </c>
      <c r="Y15" s="69">
        <v>100</v>
      </c>
    </row>
    <row r="16" spans="1:25" s="21" customFormat="1" ht="15" customHeight="1" x14ac:dyDescent="0.2">
      <c r="A16" s="20" t="s">
        <v>17</v>
      </c>
      <c r="B16" s="22" t="s">
        <v>27</v>
      </c>
      <c r="C16" s="35">
        <f t="shared" si="0"/>
        <v>16</v>
      </c>
      <c r="D16" s="33">
        <v>0</v>
      </c>
      <c r="E16" s="25">
        <v>0</v>
      </c>
      <c r="F16" s="32">
        <v>0</v>
      </c>
      <c r="G16" s="25">
        <v>0</v>
      </c>
      <c r="H16" s="26">
        <v>0</v>
      </c>
      <c r="I16" s="25">
        <v>0</v>
      </c>
      <c r="J16" s="32">
        <v>15</v>
      </c>
      <c r="K16" s="25">
        <v>93.75</v>
      </c>
      <c r="L16" s="26">
        <v>1</v>
      </c>
      <c r="M16" s="25">
        <v>6.25</v>
      </c>
      <c r="N16" s="32">
        <v>0</v>
      </c>
      <c r="O16" s="25">
        <v>0</v>
      </c>
      <c r="P16" s="27">
        <v>0</v>
      </c>
      <c r="Q16" s="28">
        <v>0</v>
      </c>
      <c r="R16" s="24">
        <v>3</v>
      </c>
      <c r="S16" s="28">
        <v>18.75</v>
      </c>
      <c r="T16" s="24">
        <v>0</v>
      </c>
      <c r="U16" s="29">
        <v>0</v>
      </c>
      <c r="V16" s="24">
        <v>0</v>
      </c>
      <c r="W16" s="29">
        <v>0</v>
      </c>
      <c r="X16" s="30">
        <v>221</v>
      </c>
      <c r="Y16" s="31">
        <v>100</v>
      </c>
    </row>
    <row r="17" spans="1:25" s="21" customFormat="1" ht="15" customHeight="1" x14ac:dyDescent="0.2">
      <c r="A17" s="20" t="s">
        <v>17</v>
      </c>
      <c r="B17" s="70" t="s">
        <v>29</v>
      </c>
      <c r="C17" s="59">
        <f t="shared" si="0"/>
        <v>2</v>
      </c>
      <c r="D17" s="60">
        <v>0</v>
      </c>
      <c r="E17" s="61">
        <v>0</v>
      </c>
      <c r="F17" s="63">
        <v>0</v>
      </c>
      <c r="G17" s="61">
        <v>0</v>
      </c>
      <c r="H17" s="62">
        <v>2</v>
      </c>
      <c r="I17" s="61">
        <v>100</v>
      </c>
      <c r="J17" s="63">
        <v>0</v>
      </c>
      <c r="K17" s="61">
        <v>0</v>
      </c>
      <c r="L17" s="63">
        <v>0</v>
      </c>
      <c r="M17" s="61">
        <v>0</v>
      </c>
      <c r="N17" s="63">
        <v>0</v>
      </c>
      <c r="O17" s="61">
        <v>0</v>
      </c>
      <c r="P17" s="71">
        <v>0</v>
      </c>
      <c r="Q17" s="65">
        <v>0</v>
      </c>
      <c r="R17" s="60">
        <v>0</v>
      </c>
      <c r="S17" s="65">
        <v>0</v>
      </c>
      <c r="T17" s="60">
        <v>0</v>
      </c>
      <c r="U17" s="67">
        <v>0</v>
      </c>
      <c r="V17" s="60">
        <v>0</v>
      </c>
      <c r="W17" s="67">
        <v>0</v>
      </c>
      <c r="X17" s="68">
        <v>3952</v>
      </c>
      <c r="Y17" s="69">
        <v>100</v>
      </c>
    </row>
    <row r="18" spans="1:25" s="21" customFormat="1" ht="15" customHeight="1" x14ac:dyDescent="0.2">
      <c r="A18" s="20" t="s">
        <v>17</v>
      </c>
      <c r="B18" s="22" t="s">
        <v>30</v>
      </c>
      <c r="C18" s="23">
        <f t="shared" si="0"/>
        <v>63</v>
      </c>
      <c r="D18" s="33">
        <v>0</v>
      </c>
      <c r="E18" s="25">
        <v>0</v>
      </c>
      <c r="F18" s="26">
        <v>1</v>
      </c>
      <c r="G18" s="25">
        <v>1.5872999999999999</v>
      </c>
      <c r="H18" s="26">
        <v>11</v>
      </c>
      <c r="I18" s="25">
        <v>17.46</v>
      </c>
      <c r="J18" s="26">
        <v>30</v>
      </c>
      <c r="K18" s="25">
        <v>47.619</v>
      </c>
      <c r="L18" s="26">
        <v>19</v>
      </c>
      <c r="M18" s="25">
        <v>30.1587</v>
      </c>
      <c r="N18" s="26">
        <v>0</v>
      </c>
      <c r="O18" s="25">
        <v>0</v>
      </c>
      <c r="P18" s="27">
        <v>2</v>
      </c>
      <c r="Q18" s="28">
        <v>3.1745999999999999</v>
      </c>
      <c r="R18" s="33">
        <v>7</v>
      </c>
      <c r="S18" s="28">
        <v>11.1111</v>
      </c>
      <c r="T18" s="24">
        <v>2</v>
      </c>
      <c r="U18" s="29">
        <v>3.1745999999999999</v>
      </c>
      <c r="V18" s="24">
        <v>0</v>
      </c>
      <c r="W18" s="29">
        <v>0</v>
      </c>
      <c r="X18" s="30">
        <v>2407</v>
      </c>
      <c r="Y18" s="31">
        <v>100</v>
      </c>
    </row>
    <row r="19" spans="1:25" s="21" customFormat="1" ht="15" customHeight="1" x14ac:dyDescent="0.2">
      <c r="A19" s="20" t="s">
        <v>17</v>
      </c>
      <c r="B19" s="70" t="s">
        <v>31</v>
      </c>
      <c r="C19" s="59">
        <f t="shared" si="0"/>
        <v>61</v>
      </c>
      <c r="D19" s="60">
        <v>1</v>
      </c>
      <c r="E19" s="61">
        <v>1.6393</v>
      </c>
      <c r="F19" s="62">
        <v>3</v>
      </c>
      <c r="G19" s="61">
        <v>4.9180000000000001</v>
      </c>
      <c r="H19" s="62">
        <v>12</v>
      </c>
      <c r="I19" s="61">
        <v>19.672000000000001</v>
      </c>
      <c r="J19" s="62">
        <v>3</v>
      </c>
      <c r="K19" s="61">
        <v>4.9180000000000001</v>
      </c>
      <c r="L19" s="62">
        <v>3</v>
      </c>
      <c r="M19" s="61">
        <v>4.9180000000000001</v>
      </c>
      <c r="N19" s="62">
        <v>35</v>
      </c>
      <c r="O19" s="61">
        <v>57.377000000000002</v>
      </c>
      <c r="P19" s="64">
        <v>4</v>
      </c>
      <c r="Q19" s="65">
        <v>6.5574000000000003</v>
      </c>
      <c r="R19" s="60">
        <v>15</v>
      </c>
      <c r="S19" s="65">
        <v>24.590199999999999</v>
      </c>
      <c r="T19" s="60">
        <v>1</v>
      </c>
      <c r="U19" s="67">
        <v>1.6393</v>
      </c>
      <c r="V19" s="60">
        <v>10</v>
      </c>
      <c r="W19" s="67">
        <v>16.3934</v>
      </c>
      <c r="X19" s="68">
        <v>290</v>
      </c>
      <c r="Y19" s="69">
        <v>100</v>
      </c>
    </row>
    <row r="20" spans="1:25" s="21" customFormat="1" ht="15" customHeight="1" x14ac:dyDescent="0.2">
      <c r="A20" s="20" t="s">
        <v>17</v>
      </c>
      <c r="B20" s="22" t="s">
        <v>33</v>
      </c>
      <c r="C20" s="35">
        <f t="shared" si="0"/>
        <v>120</v>
      </c>
      <c r="D20" s="33">
        <v>3</v>
      </c>
      <c r="E20" s="25">
        <v>2.5</v>
      </c>
      <c r="F20" s="32">
        <v>1</v>
      </c>
      <c r="G20" s="25">
        <v>0.83330000000000004</v>
      </c>
      <c r="H20" s="26">
        <v>20</v>
      </c>
      <c r="I20" s="25">
        <v>16.667000000000002</v>
      </c>
      <c r="J20" s="32">
        <v>4</v>
      </c>
      <c r="K20" s="25">
        <v>3.3332999999999999</v>
      </c>
      <c r="L20" s="32">
        <v>87</v>
      </c>
      <c r="M20" s="25">
        <v>72.5</v>
      </c>
      <c r="N20" s="32">
        <v>1</v>
      </c>
      <c r="O20" s="25">
        <v>0.83330000000000004</v>
      </c>
      <c r="P20" s="27">
        <v>4</v>
      </c>
      <c r="Q20" s="28">
        <v>3.3332999999999999</v>
      </c>
      <c r="R20" s="33">
        <v>26</v>
      </c>
      <c r="S20" s="28">
        <v>21.666699999999999</v>
      </c>
      <c r="T20" s="24">
        <v>2</v>
      </c>
      <c r="U20" s="29">
        <v>1.6667000000000001</v>
      </c>
      <c r="V20" s="24">
        <v>4</v>
      </c>
      <c r="W20" s="29">
        <v>3.3332999999999999</v>
      </c>
      <c r="X20" s="30">
        <v>720</v>
      </c>
      <c r="Y20" s="31">
        <v>100</v>
      </c>
    </row>
    <row r="21" spans="1:25" s="21" customFormat="1" ht="15" customHeight="1" x14ac:dyDescent="0.2">
      <c r="A21" s="20" t="s">
        <v>17</v>
      </c>
      <c r="B21" s="70" t="s">
        <v>34</v>
      </c>
      <c r="C21" s="59">
        <f t="shared" si="0"/>
        <v>480</v>
      </c>
      <c r="D21" s="72">
        <v>0</v>
      </c>
      <c r="E21" s="61">
        <v>0</v>
      </c>
      <c r="F21" s="62">
        <v>3</v>
      </c>
      <c r="G21" s="61">
        <v>0.625</v>
      </c>
      <c r="H21" s="63">
        <v>89</v>
      </c>
      <c r="I21" s="61">
        <v>18.542000000000002</v>
      </c>
      <c r="J21" s="62">
        <v>145</v>
      </c>
      <c r="K21" s="61">
        <v>30.208300000000001</v>
      </c>
      <c r="L21" s="62">
        <v>210</v>
      </c>
      <c r="M21" s="61">
        <v>43.75</v>
      </c>
      <c r="N21" s="62">
        <v>0</v>
      </c>
      <c r="O21" s="61">
        <v>0</v>
      </c>
      <c r="P21" s="71">
        <v>33</v>
      </c>
      <c r="Q21" s="65">
        <v>6.875</v>
      </c>
      <c r="R21" s="60">
        <v>59</v>
      </c>
      <c r="S21" s="65">
        <v>12.291700000000001</v>
      </c>
      <c r="T21" s="72">
        <v>7</v>
      </c>
      <c r="U21" s="67">
        <v>1.4582999999999999</v>
      </c>
      <c r="V21" s="72">
        <v>13</v>
      </c>
      <c r="W21" s="67">
        <v>2.7082999999999999</v>
      </c>
      <c r="X21" s="68">
        <v>4081</v>
      </c>
      <c r="Y21" s="69">
        <v>99.706000000000003</v>
      </c>
    </row>
    <row r="22" spans="1:25" s="21" customFormat="1" ht="15" customHeight="1" x14ac:dyDescent="0.2">
      <c r="A22" s="20" t="s">
        <v>17</v>
      </c>
      <c r="B22" s="22" t="s">
        <v>35</v>
      </c>
      <c r="C22" s="23">
        <f t="shared" si="0"/>
        <v>109</v>
      </c>
      <c r="D22" s="24">
        <v>0</v>
      </c>
      <c r="E22" s="25">
        <v>0</v>
      </c>
      <c r="F22" s="32">
        <v>0</v>
      </c>
      <c r="G22" s="25">
        <v>0</v>
      </c>
      <c r="H22" s="32">
        <v>10</v>
      </c>
      <c r="I22" s="25">
        <v>9.1739999999999995</v>
      </c>
      <c r="J22" s="26">
        <v>21</v>
      </c>
      <c r="K22" s="25">
        <v>19.266100000000002</v>
      </c>
      <c r="L22" s="26">
        <v>70</v>
      </c>
      <c r="M22" s="25">
        <v>64.220200000000006</v>
      </c>
      <c r="N22" s="26">
        <v>0</v>
      </c>
      <c r="O22" s="25">
        <v>0</v>
      </c>
      <c r="P22" s="34">
        <v>8</v>
      </c>
      <c r="Q22" s="28">
        <v>7.3394000000000004</v>
      </c>
      <c r="R22" s="33">
        <v>16</v>
      </c>
      <c r="S22" s="28">
        <v>14.678900000000001</v>
      </c>
      <c r="T22" s="33">
        <v>0</v>
      </c>
      <c r="U22" s="29">
        <v>0</v>
      </c>
      <c r="V22" s="33">
        <v>0</v>
      </c>
      <c r="W22" s="29">
        <v>0</v>
      </c>
      <c r="X22" s="30">
        <v>1879</v>
      </c>
      <c r="Y22" s="31">
        <v>100</v>
      </c>
    </row>
    <row r="23" spans="1:25" s="21" customFormat="1" ht="15" customHeight="1" x14ac:dyDescent="0.2">
      <c r="A23" s="20" t="s">
        <v>17</v>
      </c>
      <c r="B23" s="70" t="s">
        <v>32</v>
      </c>
      <c r="C23" s="59">
        <f t="shared" si="0"/>
        <v>34</v>
      </c>
      <c r="D23" s="60">
        <v>0</v>
      </c>
      <c r="E23" s="61">
        <v>0</v>
      </c>
      <c r="F23" s="62">
        <v>0</v>
      </c>
      <c r="G23" s="61">
        <v>0</v>
      </c>
      <c r="H23" s="62">
        <v>2</v>
      </c>
      <c r="I23" s="61">
        <v>5.8819999999999997</v>
      </c>
      <c r="J23" s="62">
        <v>7</v>
      </c>
      <c r="K23" s="61">
        <v>20.588200000000001</v>
      </c>
      <c r="L23" s="62">
        <v>21</v>
      </c>
      <c r="M23" s="61">
        <v>61.764699999999998</v>
      </c>
      <c r="N23" s="62">
        <v>0</v>
      </c>
      <c r="O23" s="61">
        <v>0</v>
      </c>
      <c r="P23" s="71">
        <v>4</v>
      </c>
      <c r="Q23" s="65">
        <v>11.764699999999999</v>
      </c>
      <c r="R23" s="72">
        <v>2</v>
      </c>
      <c r="S23" s="65">
        <v>5.8823999999999996</v>
      </c>
      <c r="T23" s="60">
        <v>0</v>
      </c>
      <c r="U23" s="67">
        <v>0</v>
      </c>
      <c r="V23" s="60">
        <v>0</v>
      </c>
      <c r="W23" s="67">
        <v>0</v>
      </c>
      <c r="X23" s="68">
        <v>1365</v>
      </c>
      <c r="Y23" s="69">
        <v>100</v>
      </c>
    </row>
    <row r="24" spans="1:25" s="21" customFormat="1" ht="15" customHeight="1" x14ac:dyDescent="0.2">
      <c r="A24" s="20" t="s">
        <v>17</v>
      </c>
      <c r="B24" s="22" t="s">
        <v>36</v>
      </c>
      <c r="C24" s="23">
        <f t="shared" si="0"/>
        <v>61</v>
      </c>
      <c r="D24" s="33">
        <v>3</v>
      </c>
      <c r="E24" s="25">
        <v>4.9180000000000001</v>
      </c>
      <c r="F24" s="26">
        <v>1</v>
      </c>
      <c r="G24" s="25">
        <v>1.6393</v>
      </c>
      <c r="H24" s="32">
        <v>7</v>
      </c>
      <c r="I24" s="25">
        <v>11.475</v>
      </c>
      <c r="J24" s="26">
        <v>5</v>
      </c>
      <c r="K24" s="25">
        <v>8.1966999999999999</v>
      </c>
      <c r="L24" s="26">
        <v>41</v>
      </c>
      <c r="M24" s="25">
        <v>67.213099999999997</v>
      </c>
      <c r="N24" s="26">
        <v>0</v>
      </c>
      <c r="O24" s="25">
        <v>0</v>
      </c>
      <c r="P24" s="34">
        <v>4</v>
      </c>
      <c r="Q24" s="28">
        <v>6.5574000000000003</v>
      </c>
      <c r="R24" s="33">
        <v>5</v>
      </c>
      <c r="S24" s="28">
        <v>8.1966999999999999</v>
      </c>
      <c r="T24" s="24">
        <v>0</v>
      </c>
      <c r="U24" s="29">
        <v>0</v>
      </c>
      <c r="V24" s="24">
        <v>0</v>
      </c>
      <c r="W24" s="29">
        <v>0</v>
      </c>
      <c r="X24" s="30">
        <v>1356</v>
      </c>
      <c r="Y24" s="31">
        <v>100</v>
      </c>
    </row>
    <row r="25" spans="1:25" s="21" customFormat="1" ht="15" customHeight="1" x14ac:dyDescent="0.2">
      <c r="A25" s="20" t="s">
        <v>17</v>
      </c>
      <c r="B25" s="70" t="s">
        <v>37</v>
      </c>
      <c r="C25" s="73">
        <f t="shared" si="0"/>
        <v>57</v>
      </c>
      <c r="D25" s="60">
        <v>0</v>
      </c>
      <c r="E25" s="61">
        <v>0</v>
      </c>
      <c r="F25" s="62">
        <v>0</v>
      </c>
      <c r="G25" s="61">
        <v>0</v>
      </c>
      <c r="H25" s="62">
        <v>4</v>
      </c>
      <c r="I25" s="61">
        <v>7.0179999999999998</v>
      </c>
      <c r="J25" s="62">
        <v>29</v>
      </c>
      <c r="K25" s="61">
        <v>50.877200000000002</v>
      </c>
      <c r="L25" s="63">
        <v>20</v>
      </c>
      <c r="M25" s="61">
        <v>35.087699999999998</v>
      </c>
      <c r="N25" s="62">
        <v>0</v>
      </c>
      <c r="O25" s="61">
        <v>0</v>
      </c>
      <c r="P25" s="71">
        <v>4</v>
      </c>
      <c r="Q25" s="65">
        <v>7.0175000000000001</v>
      </c>
      <c r="R25" s="60">
        <v>8</v>
      </c>
      <c r="S25" s="65">
        <v>14.0351</v>
      </c>
      <c r="T25" s="60">
        <v>2</v>
      </c>
      <c r="U25" s="67">
        <v>3.5087999999999999</v>
      </c>
      <c r="V25" s="60">
        <v>6</v>
      </c>
      <c r="W25" s="67">
        <v>10.526300000000001</v>
      </c>
      <c r="X25" s="68">
        <v>1407</v>
      </c>
      <c r="Y25" s="69">
        <v>100</v>
      </c>
    </row>
    <row r="26" spans="1:25" s="21" customFormat="1" ht="15" customHeight="1" x14ac:dyDescent="0.2">
      <c r="A26" s="20" t="s">
        <v>17</v>
      </c>
      <c r="B26" s="22" t="s">
        <v>38</v>
      </c>
      <c r="C26" s="23">
        <f t="shared" si="0"/>
        <v>41</v>
      </c>
      <c r="D26" s="24">
        <v>0</v>
      </c>
      <c r="E26" s="25">
        <v>0</v>
      </c>
      <c r="F26" s="32">
        <v>1</v>
      </c>
      <c r="G26" s="25">
        <v>2.4390000000000001</v>
      </c>
      <c r="H26" s="32">
        <v>1</v>
      </c>
      <c r="I26" s="25">
        <v>2.4390000000000001</v>
      </c>
      <c r="J26" s="26">
        <v>36</v>
      </c>
      <c r="K26" s="25">
        <v>87.804900000000004</v>
      </c>
      <c r="L26" s="26">
        <v>2</v>
      </c>
      <c r="M26" s="25">
        <v>4.8780000000000001</v>
      </c>
      <c r="N26" s="32">
        <v>0</v>
      </c>
      <c r="O26" s="25">
        <v>0</v>
      </c>
      <c r="P26" s="34">
        <v>1</v>
      </c>
      <c r="Q26" s="28">
        <v>2.4390000000000001</v>
      </c>
      <c r="R26" s="24">
        <v>3</v>
      </c>
      <c r="S26" s="28">
        <v>7.3170999999999999</v>
      </c>
      <c r="T26" s="24">
        <v>6</v>
      </c>
      <c r="U26" s="29">
        <v>14.6341</v>
      </c>
      <c r="V26" s="24">
        <v>1</v>
      </c>
      <c r="W26" s="29">
        <v>2.4390000000000001</v>
      </c>
      <c r="X26" s="30">
        <v>1367</v>
      </c>
      <c r="Y26" s="31">
        <v>100</v>
      </c>
    </row>
    <row r="27" spans="1:25" s="21" customFormat="1" ht="15" customHeight="1" x14ac:dyDescent="0.2">
      <c r="A27" s="20" t="s">
        <v>17</v>
      </c>
      <c r="B27" s="70" t="s">
        <v>41</v>
      </c>
      <c r="C27" s="73">
        <f t="shared" si="0"/>
        <v>31</v>
      </c>
      <c r="D27" s="72">
        <v>0</v>
      </c>
      <c r="E27" s="61">
        <v>0</v>
      </c>
      <c r="F27" s="62">
        <v>0</v>
      </c>
      <c r="G27" s="61">
        <v>0</v>
      </c>
      <c r="H27" s="62">
        <v>0</v>
      </c>
      <c r="I27" s="61">
        <v>0</v>
      </c>
      <c r="J27" s="62">
        <v>5</v>
      </c>
      <c r="K27" s="61">
        <v>16.129000000000001</v>
      </c>
      <c r="L27" s="63">
        <v>26</v>
      </c>
      <c r="M27" s="61">
        <v>83.870999999999995</v>
      </c>
      <c r="N27" s="62">
        <v>0</v>
      </c>
      <c r="O27" s="61">
        <v>0</v>
      </c>
      <c r="P27" s="71">
        <v>0</v>
      </c>
      <c r="Q27" s="65">
        <v>0</v>
      </c>
      <c r="R27" s="72">
        <v>10</v>
      </c>
      <c r="S27" s="65">
        <v>32.258099999999999</v>
      </c>
      <c r="T27" s="60">
        <v>2</v>
      </c>
      <c r="U27" s="67">
        <v>6.4516</v>
      </c>
      <c r="V27" s="60">
        <v>3</v>
      </c>
      <c r="W27" s="67">
        <v>9.6774000000000004</v>
      </c>
      <c r="X27" s="68">
        <v>589</v>
      </c>
      <c r="Y27" s="69">
        <v>100</v>
      </c>
    </row>
    <row r="28" spans="1:25" s="21" customFormat="1" ht="15" customHeight="1" x14ac:dyDescent="0.2">
      <c r="A28" s="20" t="s">
        <v>17</v>
      </c>
      <c r="B28" s="22" t="s">
        <v>40</v>
      </c>
      <c r="C28" s="35">
        <f t="shared" si="0"/>
        <v>23</v>
      </c>
      <c r="D28" s="33">
        <v>0</v>
      </c>
      <c r="E28" s="25">
        <v>0</v>
      </c>
      <c r="F28" s="26">
        <v>2</v>
      </c>
      <c r="G28" s="25">
        <v>8.6957000000000004</v>
      </c>
      <c r="H28" s="26">
        <v>1</v>
      </c>
      <c r="I28" s="25">
        <v>4.3479999999999999</v>
      </c>
      <c r="J28" s="26">
        <v>7</v>
      </c>
      <c r="K28" s="25">
        <v>30.434799999999999</v>
      </c>
      <c r="L28" s="32">
        <v>11</v>
      </c>
      <c r="M28" s="25">
        <v>47.826099999999997</v>
      </c>
      <c r="N28" s="26">
        <v>0</v>
      </c>
      <c r="O28" s="25">
        <v>0</v>
      </c>
      <c r="P28" s="27">
        <v>2</v>
      </c>
      <c r="Q28" s="28">
        <v>8.6957000000000004</v>
      </c>
      <c r="R28" s="24">
        <v>2</v>
      </c>
      <c r="S28" s="28">
        <v>8.6957000000000004</v>
      </c>
      <c r="T28" s="33">
        <v>1</v>
      </c>
      <c r="U28" s="29">
        <v>4.3478000000000003</v>
      </c>
      <c r="V28" s="33">
        <v>0</v>
      </c>
      <c r="W28" s="29">
        <v>0</v>
      </c>
      <c r="X28" s="30">
        <v>1434</v>
      </c>
      <c r="Y28" s="31">
        <v>100</v>
      </c>
    </row>
    <row r="29" spans="1:25" s="21" customFormat="1" ht="15" customHeight="1" x14ac:dyDescent="0.2">
      <c r="A29" s="20" t="s">
        <v>17</v>
      </c>
      <c r="B29" s="70" t="s">
        <v>39</v>
      </c>
      <c r="C29" s="59">
        <f t="shared" si="0"/>
        <v>85</v>
      </c>
      <c r="D29" s="60">
        <v>0</v>
      </c>
      <c r="E29" s="61">
        <v>0</v>
      </c>
      <c r="F29" s="62">
        <v>1</v>
      </c>
      <c r="G29" s="61">
        <v>1.1765000000000001</v>
      </c>
      <c r="H29" s="63">
        <v>24</v>
      </c>
      <c r="I29" s="61">
        <v>28.234999999999999</v>
      </c>
      <c r="J29" s="62">
        <v>14</v>
      </c>
      <c r="K29" s="61">
        <v>16.470600000000001</v>
      </c>
      <c r="L29" s="63">
        <v>43</v>
      </c>
      <c r="M29" s="61">
        <v>50.588200000000001</v>
      </c>
      <c r="N29" s="62">
        <v>0</v>
      </c>
      <c r="O29" s="61">
        <v>0</v>
      </c>
      <c r="P29" s="71">
        <v>3</v>
      </c>
      <c r="Q29" s="65">
        <v>3.5293999999999999</v>
      </c>
      <c r="R29" s="60">
        <v>14</v>
      </c>
      <c r="S29" s="65">
        <v>16.470600000000001</v>
      </c>
      <c r="T29" s="60">
        <v>2</v>
      </c>
      <c r="U29" s="67">
        <v>2.3529</v>
      </c>
      <c r="V29" s="60">
        <v>1</v>
      </c>
      <c r="W29" s="67">
        <v>1.1765000000000001</v>
      </c>
      <c r="X29" s="68">
        <v>1873</v>
      </c>
      <c r="Y29" s="69">
        <v>100</v>
      </c>
    </row>
    <row r="30" spans="1:25" s="21" customFormat="1" ht="15" customHeight="1" x14ac:dyDescent="0.2">
      <c r="A30" s="20" t="s">
        <v>17</v>
      </c>
      <c r="B30" s="22" t="s">
        <v>42</v>
      </c>
      <c r="C30" s="23">
        <f t="shared" si="0"/>
        <v>223</v>
      </c>
      <c r="D30" s="33">
        <v>1</v>
      </c>
      <c r="E30" s="25">
        <v>0.44840000000000002</v>
      </c>
      <c r="F30" s="32">
        <v>3</v>
      </c>
      <c r="G30" s="25">
        <v>1.3452999999999999</v>
      </c>
      <c r="H30" s="26">
        <v>22</v>
      </c>
      <c r="I30" s="25">
        <v>9.8650000000000002</v>
      </c>
      <c r="J30" s="26">
        <v>57</v>
      </c>
      <c r="K30" s="25">
        <v>25.560500000000001</v>
      </c>
      <c r="L30" s="26">
        <v>130</v>
      </c>
      <c r="M30" s="25">
        <v>58.295999999999999</v>
      </c>
      <c r="N30" s="26">
        <v>0</v>
      </c>
      <c r="O30" s="25">
        <v>0</v>
      </c>
      <c r="P30" s="27">
        <v>10</v>
      </c>
      <c r="Q30" s="28">
        <v>4.4843000000000002</v>
      </c>
      <c r="R30" s="24">
        <v>29</v>
      </c>
      <c r="S30" s="28">
        <v>13.0045</v>
      </c>
      <c r="T30" s="33">
        <v>2</v>
      </c>
      <c r="U30" s="29">
        <v>0.89690000000000003</v>
      </c>
      <c r="V30" s="33">
        <v>6</v>
      </c>
      <c r="W30" s="29">
        <v>2.6905999999999999</v>
      </c>
      <c r="X30" s="30">
        <v>3616</v>
      </c>
      <c r="Y30" s="31">
        <v>99.971999999999994</v>
      </c>
    </row>
    <row r="31" spans="1:25" s="21" customFormat="1" ht="15" customHeight="1" x14ac:dyDescent="0.2">
      <c r="A31" s="20" t="s">
        <v>17</v>
      </c>
      <c r="B31" s="70" t="s">
        <v>43</v>
      </c>
      <c r="C31" s="73">
        <f t="shared" si="0"/>
        <v>358</v>
      </c>
      <c r="D31" s="60">
        <v>46</v>
      </c>
      <c r="E31" s="61">
        <v>12.8492</v>
      </c>
      <c r="F31" s="63">
        <v>8</v>
      </c>
      <c r="G31" s="61">
        <v>2.2345999999999999</v>
      </c>
      <c r="H31" s="62">
        <v>26</v>
      </c>
      <c r="I31" s="61">
        <v>7.2629999999999999</v>
      </c>
      <c r="J31" s="63">
        <v>55</v>
      </c>
      <c r="K31" s="61">
        <v>15.363099999999999</v>
      </c>
      <c r="L31" s="62">
        <v>210</v>
      </c>
      <c r="M31" s="61">
        <v>58.659199999999998</v>
      </c>
      <c r="N31" s="62">
        <v>0</v>
      </c>
      <c r="O31" s="61">
        <v>0</v>
      </c>
      <c r="P31" s="64">
        <v>13</v>
      </c>
      <c r="Q31" s="65">
        <v>3.6313</v>
      </c>
      <c r="R31" s="60">
        <v>59</v>
      </c>
      <c r="S31" s="65">
        <v>16.480399999999999</v>
      </c>
      <c r="T31" s="72">
        <v>2</v>
      </c>
      <c r="U31" s="67">
        <v>0.55869999999999997</v>
      </c>
      <c r="V31" s="72">
        <v>11</v>
      </c>
      <c r="W31" s="67">
        <v>3.0726</v>
      </c>
      <c r="X31" s="68">
        <v>2170</v>
      </c>
      <c r="Y31" s="69">
        <v>99.77</v>
      </c>
    </row>
    <row r="32" spans="1:25" s="21" customFormat="1" ht="15" customHeight="1" x14ac:dyDescent="0.2">
      <c r="A32" s="20" t="s">
        <v>17</v>
      </c>
      <c r="B32" s="22" t="s">
        <v>45</v>
      </c>
      <c r="C32" s="23">
        <f t="shared" si="0"/>
        <v>27</v>
      </c>
      <c r="D32" s="24">
        <v>2</v>
      </c>
      <c r="E32" s="25">
        <v>7.4074</v>
      </c>
      <c r="F32" s="26">
        <v>0</v>
      </c>
      <c r="G32" s="25">
        <v>0</v>
      </c>
      <c r="H32" s="26">
        <v>0</v>
      </c>
      <c r="I32" s="25">
        <v>0</v>
      </c>
      <c r="J32" s="26">
        <v>19</v>
      </c>
      <c r="K32" s="25">
        <v>70.370400000000004</v>
      </c>
      <c r="L32" s="32">
        <v>6</v>
      </c>
      <c r="M32" s="25">
        <v>22.222200000000001</v>
      </c>
      <c r="N32" s="32">
        <v>0</v>
      </c>
      <c r="O32" s="25">
        <v>0</v>
      </c>
      <c r="P32" s="34">
        <v>0</v>
      </c>
      <c r="Q32" s="28">
        <v>0</v>
      </c>
      <c r="R32" s="33">
        <v>2</v>
      </c>
      <c r="S32" s="28">
        <v>7.4074</v>
      </c>
      <c r="T32" s="24">
        <v>0</v>
      </c>
      <c r="U32" s="29">
        <v>0</v>
      </c>
      <c r="V32" s="24">
        <v>0</v>
      </c>
      <c r="W32" s="29">
        <v>0</v>
      </c>
      <c r="X32" s="30">
        <v>978</v>
      </c>
      <c r="Y32" s="31">
        <v>100</v>
      </c>
    </row>
    <row r="33" spans="1:25" s="21" customFormat="1" ht="15" customHeight="1" x14ac:dyDescent="0.2">
      <c r="A33" s="20" t="s">
        <v>17</v>
      </c>
      <c r="B33" s="70" t="s">
        <v>44</v>
      </c>
      <c r="C33" s="59">
        <f t="shared" si="0"/>
        <v>236</v>
      </c>
      <c r="D33" s="72">
        <v>2</v>
      </c>
      <c r="E33" s="61">
        <v>0.84750000000000003</v>
      </c>
      <c r="F33" s="62">
        <v>0</v>
      </c>
      <c r="G33" s="61">
        <v>0</v>
      </c>
      <c r="H33" s="63">
        <v>5</v>
      </c>
      <c r="I33" s="61">
        <v>2.1190000000000002</v>
      </c>
      <c r="J33" s="62">
        <v>99</v>
      </c>
      <c r="K33" s="61">
        <v>41.949199999999998</v>
      </c>
      <c r="L33" s="62">
        <v>118</v>
      </c>
      <c r="M33" s="61">
        <v>50</v>
      </c>
      <c r="N33" s="63">
        <v>0</v>
      </c>
      <c r="O33" s="61">
        <v>0</v>
      </c>
      <c r="P33" s="71">
        <v>12</v>
      </c>
      <c r="Q33" s="65">
        <v>5.0846999999999998</v>
      </c>
      <c r="R33" s="72">
        <v>26</v>
      </c>
      <c r="S33" s="65">
        <v>11.0169</v>
      </c>
      <c r="T33" s="72">
        <v>2</v>
      </c>
      <c r="U33" s="67">
        <v>0.84750000000000003</v>
      </c>
      <c r="V33" s="72">
        <v>1</v>
      </c>
      <c r="W33" s="67">
        <v>0.42370000000000002</v>
      </c>
      <c r="X33" s="68">
        <v>2372</v>
      </c>
      <c r="Y33" s="69">
        <v>100</v>
      </c>
    </row>
    <row r="34" spans="1:25" s="21" customFormat="1" ht="15" customHeight="1" x14ac:dyDescent="0.2">
      <c r="A34" s="20" t="s">
        <v>17</v>
      </c>
      <c r="B34" s="22" t="s">
        <v>46</v>
      </c>
      <c r="C34" s="35">
        <f t="shared" si="0"/>
        <v>74</v>
      </c>
      <c r="D34" s="24">
        <v>48</v>
      </c>
      <c r="E34" s="25">
        <v>64.864900000000006</v>
      </c>
      <c r="F34" s="26">
        <v>1</v>
      </c>
      <c r="G34" s="25">
        <v>1.3513999999999999</v>
      </c>
      <c r="H34" s="32">
        <v>1</v>
      </c>
      <c r="I34" s="25">
        <v>1.351</v>
      </c>
      <c r="J34" s="26">
        <v>0</v>
      </c>
      <c r="K34" s="25">
        <v>0</v>
      </c>
      <c r="L34" s="32">
        <v>24</v>
      </c>
      <c r="M34" s="25">
        <v>32.432400000000001</v>
      </c>
      <c r="N34" s="32">
        <v>0</v>
      </c>
      <c r="O34" s="25">
        <v>0</v>
      </c>
      <c r="P34" s="27">
        <v>0</v>
      </c>
      <c r="Q34" s="28">
        <v>0</v>
      </c>
      <c r="R34" s="33">
        <v>8</v>
      </c>
      <c r="S34" s="28">
        <v>10.8108</v>
      </c>
      <c r="T34" s="33">
        <v>0</v>
      </c>
      <c r="U34" s="29">
        <v>0</v>
      </c>
      <c r="V34" s="33">
        <v>1</v>
      </c>
      <c r="W34" s="29">
        <v>1.3513999999999999</v>
      </c>
      <c r="X34" s="30">
        <v>825</v>
      </c>
      <c r="Y34" s="31">
        <v>100</v>
      </c>
    </row>
    <row r="35" spans="1:25" s="21" customFormat="1" ht="15" customHeight="1" x14ac:dyDescent="0.2">
      <c r="A35" s="20" t="s">
        <v>17</v>
      </c>
      <c r="B35" s="70" t="s">
        <v>49</v>
      </c>
      <c r="C35" s="73">
        <f t="shared" si="0"/>
        <v>75</v>
      </c>
      <c r="D35" s="72">
        <v>1</v>
      </c>
      <c r="E35" s="61">
        <v>1.3332999999999999</v>
      </c>
      <c r="F35" s="62">
        <v>1</v>
      </c>
      <c r="G35" s="61">
        <v>1.3332999999999999</v>
      </c>
      <c r="H35" s="63">
        <v>11</v>
      </c>
      <c r="I35" s="61">
        <v>14.667</v>
      </c>
      <c r="J35" s="62">
        <v>18</v>
      </c>
      <c r="K35" s="61">
        <v>24</v>
      </c>
      <c r="L35" s="63">
        <v>38</v>
      </c>
      <c r="M35" s="61">
        <v>50.666699999999999</v>
      </c>
      <c r="N35" s="62">
        <v>0</v>
      </c>
      <c r="O35" s="61">
        <v>0</v>
      </c>
      <c r="P35" s="71">
        <v>6</v>
      </c>
      <c r="Q35" s="65">
        <v>8</v>
      </c>
      <c r="R35" s="72">
        <v>14</v>
      </c>
      <c r="S35" s="65">
        <v>18.666699999999999</v>
      </c>
      <c r="T35" s="72">
        <v>0</v>
      </c>
      <c r="U35" s="67">
        <v>0</v>
      </c>
      <c r="V35" s="72">
        <v>3</v>
      </c>
      <c r="W35" s="67">
        <v>4</v>
      </c>
      <c r="X35" s="68">
        <v>1064</v>
      </c>
      <c r="Y35" s="69">
        <v>100</v>
      </c>
    </row>
    <row r="36" spans="1:25" s="21" customFormat="1" ht="15" customHeight="1" x14ac:dyDescent="0.2">
      <c r="A36" s="20" t="s">
        <v>17</v>
      </c>
      <c r="B36" s="22" t="s">
        <v>53</v>
      </c>
      <c r="C36" s="35">
        <f t="shared" si="0"/>
        <v>8</v>
      </c>
      <c r="D36" s="33">
        <v>0</v>
      </c>
      <c r="E36" s="25">
        <v>0</v>
      </c>
      <c r="F36" s="26">
        <v>1</v>
      </c>
      <c r="G36" s="25">
        <v>12.5</v>
      </c>
      <c r="H36" s="26">
        <v>3</v>
      </c>
      <c r="I36" s="25">
        <v>37.5</v>
      </c>
      <c r="J36" s="32">
        <v>0</v>
      </c>
      <c r="K36" s="25">
        <v>0</v>
      </c>
      <c r="L36" s="32">
        <v>4</v>
      </c>
      <c r="M36" s="25">
        <v>50</v>
      </c>
      <c r="N36" s="26">
        <v>0</v>
      </c>
      <c r="O36" s="25">
        <v>0</v>
      </c>
      <c r="P36" s="34">
        <v>0</v>
      </c>
      <c r="Q36" s="28">
        <v>0</v>
      </c>
      <c r="R36" s="33">
        <v>0</v>
      </c>
      <c r="S36" s="28">
        <v>0</v>
      </c>
      <c r="T36" s="24">
        <v>1</v>
      </c>
      <c r="U36" s="29">
        <v>12.5</v>
      </c>
      <c r="V36" s="24">
        <v>1</v>
      </c>
      <c r="W36" s="29">
        <v>12.5</v>
      </c>
      <c r="X36" s="30">
        <v>658</v>
      </c>
      <c r="Y36" s="31">
        <v>100</v>
      </c>
    </row>
    <row r="37" spans="1:25" s="21" customFormat="1" ht="15" customHeight="1" x14ac:dyDescent="0.2">
      <c r="A37" s="20" t="s">
        <v>17</v>
      </c>
      <c r="B37" s="70" t="s">
        <v>50</v>
      </c>
      <c r="C37" s="59">
        <f t="shared" si="0"/>
        <v>12</v>
      </c>
      <c r="D37" s="60">
        <v>0</v>
      </c>
      <c r="E37" s="61">
        <v>0</v>
      </c>
      <c r="F37" s="62">
        <v>0</v>
      </c>
      <c r="G37" s="61">
        <v>0</v>
      </c>
      <c r="H37" s="62">
        <v>0</v>
      </c>
      <c r="I37" s="61">
        <v>0</v>
      </c>
      <c r="J37" s="62">
        <v>7</v>
      </c>
      <c r="K37" s="61">
        <v>58.333300000000001</v>
      </c>
      <c r="L37" s="62">
        <v>5</v>
      </c>
      <c r="M37" s="61">
        <v>41.666699999999999</v>
      </c>
      <c r="N37" s="63">
        <v>0</v>
      </c>
      <c r="O37" s="61">
        <v>0</v>
      </c>
      <c r="P37" s="71">
        <v>0</v>
      </c>
      <c r="Q37" s="65">
        <v>0</v>
      </c>
      <c r="R37" s="72">
        <v>1</v>
      </c>
      <c r="S37" s="65">
        <v>8.3332999999999995</v>
      </c>
      <c r="T37" s="60">
        <v>0</v>
      </c>
      <c r="U37" s="67">
        <v>0</v>
      </c>
      <c r="V37" s="60">
        <v>0</v>
      </c>
      <c r="W37" s="67">
        <v>0</v>
      </c>
      <c r="X37" s="68">
        <v>483</v>
      </c>
      <c r="Y37" s="69">
        <v>100</v>
      </c>
    </row>
    <row r="38" spans="1:25" s="21" customFormat="1" ht="15" customHeight="1" x14ac:dyDescent="0.2">
      <c r="A38" s="20" t="s">
        <v>17</v>
      </c>
      <c r="B38" s="22" t="s">
        <v>51</v>
      </c>
      <c r="C38" s="23">
        <f t="shared" si="0"/>
        <v>436</v>
      </c>
      <c r="D38" s="24">
        <v>0</v>
      </c>
      <c r="E38" s="25">
        <v>0</v>
      </c>
      <c r="F38" s="26">
        <v>23</v>
      </c>
      <c r="G38" s="25">
        <v>5.2751999999999999</v>
      </c>
      <c r="H38" s="26">
        <v>86</v>
      </c>
      <c r="I38" s="25">
        <v>19.725000000000001</v>
      </c>
      <c r="J38" s="26">
        <v>141</v>
      </c>
      <c r="K38" s="25">
        <v>32.339399999999998</v>
      </c>
      <c r="L38" s="26">
        <v>172</v>
      </c>
      <c r="M38" s="25">
        <v>39.4495</v>
      </c>
      <c r="N38" s="26">
        <v>2</v>
      </c>
      <c r="O38" s="25">
        <v>0.4587</v>
      </c>
      <c r="P38" s="27">
        <v>12</v>
      </c>
      <c r="Q38" s="28">
        <v>2.7523</v>
      </c>
      <c r="R38" s="33">
        <v>48</v>
      </c>
      <c r="S38" s="28">
        <v>11.0092</v>
      </c>
      <c r="T38" s="24">
        <v>11</v>
      </c>
      <c r="U38" s="29">
        <v>2.5228999999999999</v>
      </c>
      <c r="V38" s="24">
        <v>8</v>
      </c>
      <c r="W38" s="29">
        <v>1.8349</v>
      </c>
      <c r="X38" s="30">
        <v>2577</v>
      </c>
      <c r="Y38" s="31">
        <v>100</v>
      </c>
    </row>
    <row r="39" spans="1:25" s="21" customFormat="1" ht="15" customHeight="1" x14ac:dyDescent="0.2">
      <c r="A39" s="20" t="s">
        <v>17</v>
      </c>
      <c r="B39" s="70" t="s">
        <v>52</v>
      </c>
      <c r="C39" s="59">
        <f t="shared" si="0"/>
        <v>21</v>
      </c>
      <c r="D39" s="72">
        <v>1</v>
      </c>
      <c r="E39" s="61">
        <v>4.7618999999999998</v>
      </c>
      <c r="F39" s="62">
        <v>0</v>
      </c>
      <c r="G39" s="61">
        <v>0</v>
      </c>
      <c r="H39" s="63">
        <v>13</v>
      </c>
      <c r="I39" s="61">
        <v>61.905000000000001</v>
      </c>
      <c r="J39" s="62">
        <v>3</v>
      </c>
      <c r="K39" s="61">
        <v>14.2857</v>
      </c>
      <c r="L39" s="63">
        <v>4</v>
      </c>
      <c r="M39" s="61">
        <v>19.047599999999999</v>
      </c>
      <c r="N39" s="62">
        <v>0</v>
      </c>
      <c r="O39" s="61">
        <v>0</v>
      </c>
      <c r="P39" s="71">
        <v>0</v>
      </c>
      <c r="Q39" s="65">
        <v>0</v>
      </c>
      <c r="R39" s="60">
        <v>5</v>
      </c>
      <c r="S39" s="65">
        <v>23.8095</v>
      </c>
      <c r="T39" s="60">
        <v>0</v>
      </c>
      <c r="U39" s="67">
        <v>0</v>
      </c>
      <c r="V39" s="60">
        <v>2</v>
      </c>
      <c r="W39" s="67">
        <v>9.5237999999999996</v>
      </c>
      <c r="X39" s="68">
        <v>880</v>
      </c>
      <c r="Y39" s="69">
        <v>100</v>
      </c>
    </row>
    <row r="40" spans="1:25" s="21" customFormat="1" ht="15" customHeight="1" x14ac:dyDescent="0.2">
      <c r="A40" s="20" t="s">
        <v>17</v>
      </c>
      <c r="B40" s="22" t="s">
        <v>54</v>
      </c>
      <c r="C40" s="35">
        <f t="shared" si="0"/>
        <v>407</v>
      </c>
      <c r="D40" s="24">
        <v>3</v>
      </c>
      <c r="E40" s="25">
        <v>0.73709999999999998</v>
      </c>
      <c r="F40" s="26">
        <v>5</v>
      </c>
      <c r="G40" s="25">
        <v>1.2284999999999999</v>
      </c>
      <c r="H40" s="26">
        <v>70</v>
      </c>
      <c r="I40" s="25">
        <v>17.199000000000002</v>
      </c>
      <c r="J40" s="32">
        <v>120</v>
      </c>
      <c r="K40" s="25">
        <v>29.484000000000002</v>
      </c>
      <c r="L40" s="32">
        <v>202</v>
      </c>
      <c r="M40" s="25">
        <v>49.631399999999999</v>
      </c>
      <c r="N40" s="26">
        <v>0</v>
      </c>
      <c r="O40" s="25">
        <v>0</v>
      </c>
      <c r="P40" s="27">
        <v>7</v>
      </c>
      <c r="Q40" s="28">
        <v>1.7199</v>
      </c>
      <c r="R40" s="33">
        <v>66</v>
      </c>
      <c r="S40" s="28">
        <v>16.216200000000001</v>
      </c>
      <c r="T40" s="24">
        <v>12</v>
      </c>
      <c r="U40" s="29">
        <v>2.9483999999999999</v>
      </c>
      <c r="V40" s="24">
        <v>14</v>
      </c>
      <c r="W40" s="29">
        <v>3.4398</v>
      </c>
      <c r="X40" s="30">
        <v>4916</v>
      </c>
      <c r="Y40" s="31">
        <v>99.653999999999996</v>
      </c>
    </row>
    <row r="41" spans="1:25" s="21" customFormat="1" ht="15" customHeight="1" x14ac:dyDescent="0.2">
      <c r="A41" s="20" t="s">
        <v>17</v>
      </c>
      <c r="B41" s="70" t="s">
        <v>47</v>
      </c>
      <c r="C41" s="59">
        <f t="shared" si="0"/>
        <v>20</v>
      </c>
      <c r="D41" s="72">
        <v>0</v>
      </c>
      <c r="E41" s="61">
        <v>0</v>
      </c>
      <c r="F41" s="62">
        <v>5</v>
      </c>
      <c r="G41" s="61">
        <v>25</v>
      </c>
      <c r="H41" s="62">
        <v>1</v>
      </c>
      <c r="I41" s="61">
        <v>5</v>
      </c>
      <c r="J41" s="62">
        <v>3</v>
      </c>
      <c r="K41" s="61">
        <v>15</v>
      </c>
      <c r="L41" s="63">
        <v>11</v>
      </c>
      <c r="M41" s="61">
        <v>55</v>
      </c>
      <c r="N41" s="63">
        <v>0</v>
      </c>
      <c r="O41" s="61">
        <v>0</v>
      </c>
      <c r="P41" s="64">
        <v>0</v>
      </c>
      <c r="Q41" s="65">
        <v>0</v>
      </c>
      <c r="R41" s="60">
        <v>4</v>
      </c>
      <c r="S41" s="65">
        <v>20</v>
      </c>
      <c r="T41" s="72">
        <v>2</v>
      </c>
      <c r="U41" s="67">
        <v>10</v>
      </c>
      <c r="V41" s="72">
        <v>1</v>
      </c>
      <c r="W41" s="67">
        <v>5</v>
      </c>
      <c r="X41" s="68">
        <v>2618</v>
      </c>
      <c r="Y41" s="69">
        <v>100</v>
      </c>
    </row>
    <row r="42" spans="1:25" s="21" customFormat="1" ht="15" customHeight="1" x14ac:dyDescent="0.2">
      <c r="A42" s="20" t="s">
        <v>17</v>
      </c>
      <c r="B42" s="22" t="s">
        <v>48</v>
      </c>
      <c r="C42" s="35">
        <f t="shared" si="0"/>
        <v>34</v>
      </c>
      <c r="D42" s="24">
        <v>10</v>
      </c>
      <c r="E42" s="25">
        <v>29.411799999999999</v>
      </c>
      <c r="F42" s="26">
        <v>0</v>
      </c>
      <c r="G42" s="25">
        <v>0</v>
      </c>
      <c r="H42" s="26">
        <v>3</v>
      </c>
      <c r="I42" s="25">
        <v>8.8239999999999998</v>
      </c>
      <c r="J42" s="32">
        <v>2</v>
      </c>
      <c r="K42" s="25">
        <v>5.8823999999999996</v>
      </c>
      <c r="L42" s="32">
        <v>18</v>
      </c>
      <c r="M42" s="25">
        <v>52.941200000000002</v>
      </c>
      <c r="N42" s="32">
        <v>1</v>
      </c>
      <c r="O42" s="25">
        <v>2.9411999999999998</v>
      </c>
      <c r="P42" s="27">
        <v>0</v>
      </c>
      <c r="Q42" s="28">
        <v>0</v>
      </c>
      <c r="R42" s="33">
        <v>4</v>
      </c>
      <c r="S42" s="28">
        <v>11.764699999999999</v>
      </c>
      <c r="T42" s="24">
        <v>0</v>
      </c>
      <c r="U42" s="29">
        <v>0</v>
      </c>
      <c r="V42" s="24">
        <v>0</v>
      </c>
      <c r="W42" s="29">
        <v>0</v>
      </c>
      <c r="X42" s="30">
        <v>481</v>
      </c>
      <c r="Y42" s="31">
        <v>100</v>
      </c>
    </row>
    <row r="43" spans="1:25" s="21" customFormat="1" ht="15" customHeight="1" x14ac:dyDescent="0.2">
      <c r="A43" s="20" t="s">
        <v>17</v>
      </c>
      <c r="B43" s="70" t="s">
        <v>55</v>
      </c>
      <c r="C43" s="59">
        <f t="shared" si="0"/>
        <v>140</v>
      </c>
      <c r="D43" s="60">
        <v>0</v>
      </c>
      <c r="E43" s="61">
        <v>0</v>
      </c>
      <c r="F43" s="62">
        <v>0</v>
      </c>
      <c r="G43" s="61">
        <v>0</v>
      </c>
      <c r="H43" s="63">
        <v>6</v>
      </c>
      <c r="I43" s="61">
        <v>4.2859999999999996</v>
      </c>
      <c r="J43" s="62">
        <v>52</v>
      </c>
      <c r="K43" s="61">
        <v>37.142899999999997</v>
      </c>
      <c r="L43" s="62">
        <v>66</v>
      </c>
      <c r="M43" s="61">
        <v>47.142899999999997</v>
      </c>
      <c r="N43" s="62">
        <v>0</v>
      </c>
      <c r="O43" s="61">
        <v>0</v>
      </c>
      <c r="P43" s="64">
        <v>16</v>
      </c>
      <c r="Q43" s="65">
        <v>11.428599999999999</v>
      </c>
      <c r="R43" s="72">
        <v>24</v>
      </c>
      <c r="S43" s="65">
        <v>17.142900000000001</v>
      </c>
      <c r="T43" s="72">
        <v>3</v>
      </c>
      <c r="U43" s="67">
        <v>2.1429</v>
      </c>
      <c r="V43" s="72">
        <v>5</v>
      </c>
      <c r="W43" s="67">
        <v>3.5714000000000001</v>
      </c>
      <c r="X43" s="68">
        <v>3631</v>
      </c>
      <c r="Y43" s="69">
        <v>100</v>
      </c>
    </row>
    <row r="44" spans="1:25" s="21" customFormat="1" ht="15" customHeight="1" x14ac:dyDescent="0.2">
      <c r="A44" s="20" t="s">
        <v>17</v>
      </c>
      <c r="B44" s="22" t="s">
        <v>56</v>
      </c>
      <c r="C44" s="23">
        <f t="shared" si="0"/>
        <v>92</v>
      </c>
      <c r="D44" s="24">
        <v>15</v>
      </c>
      <c r="E44" s="25">
        <v>16.304300000000001</v>
      </c>
      <c r="F44" s="32">
        <v>0</v>
      </c>
      <c r="G44" s="25">
        <v>0</v>
      </c>
      <c r="H44" s="26">
        <v>8</v>
      </c>
      <c r="I44" s="25">
        <v>8.6959999999999997</v>
      </c>
      <c r="J44" s="26">
        <v>12</v>
      </c>
      <c r="K44" s="25">
        <v>13.0435</v>
      </c>
      <c r="L44" s="26">
        <v>52</v>
      </c>
      <c r="M44" s="25">
        <v>56.521700000000003</v>
      </c>
      <c r="N44" s="32">
        <v>1</v>
      </c>
      <c r="O44" s="25">
        <v>1.087</v>
      </c>
      <c r="P44" s="34">
        <v>4</v>
      </c>
      <c r="Q44" s="28">
        <v>4.3478000000000003</v>
      </c>
      <c r="R44" s="33">
        <v>7</v>
      </c>
      <c r="S44" s="28">
        <v>7.6086999999999998</v>
      </c>
      <c r="T44" s="33">
        <v>0</v>
      </c>
      <c r="U44" s="29">
        <v>0</v>
      </c>
      <c r="V44" s="33">
        <v>3</v>
      </c>
      <c r="W44" s="29">
        <v>3.2608999999999999</v>
      </c>
      <c r="X44" s="30">
        <v>1815</v>
      </c>
      <c r="Y44" s="31">
        <v>100</v>
      </c>
    </row>
    <row r="45" spans="1:25" s="21" customFormat="1" ht="15" customHeight="1" x14ac:dyDescent="0.2">
      <c r="A45" s="20" t="s">
        <v>17</v>
      </c>
      <c r="B45" s="70" t="s">
        <v>57</v>
      </c>
      <c r="C45" s="59">
        <f t="shared" si="0"/>
        <v>89</v>
      </c>
      <c r="D45" s="72">
        <v>3</v>
      </c>
      <c r="E45" s="61">
        <v>3.3708</v>
      </c>
      <c r="F45" s="62">
        <v>1</v>
      </c>
      <c r="G45" s="61">
        <v>1.1235999999999999</v>
      </c>
      <c r="H45" s="63">
        <v>26</v>
      </c>
      <c r="I45" s="61">
        <v>29.213000000000001</v>
      </c>
      <c r="J45" s="62">
        <v>10</v>
      </c>
      <c r="K45" s="61">
        <v>11.236000000000001</v>
      </c>
      <c r="L45" s="63">
        <v>40</v>
      </c>
      <c r="M45" s="61">
        <v>44.943800000000003</v>
      </c>
      <c r="N45" s="62">
        <v>2</v>
      </c>
      <c r="O45" s="61">
        <v>2.2471999999999999</v>
      </c>
      <c r="P45" s="64">
        <v>7</v>
      </c>
      <c r="Q45" s="65">
        <v>7.8651999999999997</v>
      </c>
      <c r="R45" s="60">
        <v>20</v>
      </c>
      <c r="S45" s="65">
        <v>22.471900000000002</v>
      </c>
      <c r="T45" s="72">
        <v>0</v>
      </c>
      <c r="U45" s="67">
        <v>0</v>
      </c>
      <c r="V45" s="72">
        <v>6</v>
      </c>
      <c r="W45" s="67">
        <v>6.7416</v>
      </c>
      <c r="X45" s="68">
        <v>1283</v>
      </c>
      <c r="Y45" s="69">
        <v>100</v>
      </c>
    </row>
    <row r="46" spans="1:25" s="21" customFormat="1" ht="15" customHeight="1" x14ac:dyDescent="0.2">
      <c r="A46" s="20" t="s">
        <v>17</v>
      </c>
      <c r="B46" s="22" t="s">
        <v>58</v>
      </c>
      <c r="C46" s="23">
        <f t="shared" si="0"/>
        <v>197</v>
      </c>
      <c r="D46" s="24">
        <v>0</v>
      </c>
      <c r="E46" s="25">
        <v>0</v>
      </c>
      <c r="F46" s="26">
        <v>1</v>
      </c>
      <c r="G46" s="25">
        <v>0.50760000000000005</v>
      </c>
      <c r="H46" s="26">
        <v>24</v>
      </c>
      <c r="I46" s="25">
        <v>12.183</v>
      </c>
      <c r="J46" s="26">
        <v>66</v>
      </c>
      <c r="K46" s="25">
        <v>33.502499999999998</v>
      </c>
      <c r="L46" s="32">
        <v>102</v>
      </c>
      <c r="M46" s="25">
        <v>51.776600000000002</v>
      </c>
      <c r="N46" s="32">
        <v>0</v>
      </c>
      <c r="O46" s="25">
        <v>0</v>
      </c>
      <c r="P46" s="34">
        <v>4</v>
      </c>
      <c r="Q46" s="28">
        <v>2.0305</v>
      </c>
      <c r="R46" s="24">
        <v>43</v>
      </c>
      <c r="S46" s="28">
        <v>21.827400000000001</v>
      </c>
      <c r="T46" s="24">
        <v>3</v>
      </c>
      <c r="U46" s="29">
        <v>1.5227999999999999</v>
      </c>
      <c r="V46" s="24">
        <v>2</v>
      </c>
      <c r="W46" s="29">
        <v>1.0152000000000001</v>
      </c>
      <c r="X46" s="30">
        <v>3027</v>
      </c>
      <c r="Y46" s="31">
        <v>100</v>
      </c>
    </row>
    <row r="47" spans="1:25" s="21" customFormat="1" ht="15" customHeight="1" x14ac:dyDescent="0.2">
      <c r="A47" s="20" t="s">
        <v>17</v>
      </c>
      <c r="B47" s="70" t="s">
        <v>59</v>
      </c>
      <c r="C47" s="73">
        <f t="shared" si="0"/>
        <v>56</v>
      </c>
      <c r="D47" s="60">
        <v>0</v>
      </c>
      <c r="E47" s="61">
        <v>0</v>
      </c>
      <c r="F47" s="63">
        <v>0</v>
      </c>
      <c r="G47" s="61">
        <v>0</v>
      </c>
      <c r="H47" s="63">
        <v>32</v>
      </c>
      <c r="I47" s="61">
        <v>57.143000000000001</v>
      </c>
      <c r="J47" s="63">
        <v>9</v>
      </c>
      <c r="K47" s="61">
        <v>16.071400000000001</v>
      </c>
      <c r="L47" s="63">
        <v>11</v>
      </c>
      <c r="M47" s="61">
        <v>19.642900000000001</v>
      </c>
      <c r="N47" s="62">
        <v>0</v>
      </c>
      <c r="O47" s="61">
        <v>0</v>
      </c>
      <c r="P47" s="64">
        <v>4</v>
      </c>
      <c r="Q47" s="65">
        <v>7.1429</v>
      </c>
      <c r="R47" s="72">
        <v>11</v>
      </c>
      <c r="S47" s="65">
        <v>19.642900000000001</v>
      </c>
      <c r="T47" s="60">
        <v>3</v>
      </c>
      <c r="U47" s="67">
        <v>5.3571</v>
      </c>
      <c r="V47" s="60">
        <v>10</v>
      </c>
      <c r="W47" s="67">
        <v>17.857099999999999</v>
      </c>
      <c r="X47" s="68">
        <v>308</v>
      </c>
      <c r="Y47" s="69">
        <v>100</v>
      </c>
    </row>
    <row r="48" spans="1:25" s="21" customFormat="1" ht="15" customHeight="1" x14ac:dyDescent="0.2">
      <c r="A48" s="20" t="s">
        <v>17</v>
      </c>
      <c r="B48" s="22" t="s">
        <v>60</v>
      </c>
      <c r="C48" s="23">
        <f t="shared" si="0"/>
        <v>81</v>
      </c>
      <c r="D48" s="33">
        <v>0</v>
      </c>
      <c r="E48" s="25">
        <v>0</v>
      </c>
      <c r="F48" s="26">
        <v>0</v>
      </c>
      <c r="G48" s="25">
        <v>0</v>
      </c>
      <c r="H48" s="32">
        <v>0</v>
      </c>
      <c r="I48" s="25">
        <v>0</v>
      </c>
      <c r="J48" s="26">
        <v>48</v>
      </c>
      <c r="K48" s="25">
        <v>59.259300000000003</v>
      </c>
      <c r="L48" s="26">
        <v>26</v>
      </c>
      <c r="M48" s="25">
        <v>32.098799999999997</v>
      </c>
      <c r="N48" s="32">
        <v>0</v>
      </c>
      <c r="O48" s="25">
        <v>0</v>
      </c>
      <c r="P48" s="34">
        <v>7</v>
      </c>
      <c r="Q48" s="28">
        <v>8.6419999999999995</v>
      </c>
      <c r="R48" s="33">
        <v>8</v>
      </c>
      <c r="S48" s="28">
        <v>9.8765000000000001</v>
      </c>
      <c r="T48" s="33">
        <v>1</v>
      </c>
      <c r="U48" s="29">
        <v>1.2345999999999999</v>
      </c>
      <c r="V48" s="33">
        <v>0</v>
      </c>
      <c r="W48" s="29">
        <v>0</v>
      </c>
      <c r="X48" s="30">
        <v>1236</v>
      </c>
      <c r="Y48" s="31">
        <v>97.411000000000001</v>
      </c>
    </row>
    <row r="49" spans="1:25" s="21" customFormat="1" ht="15" customHeight="1" x14ac:dyDescent="0.2">
      <c r="A49" s="20" t="s">
        <v>17</v>
      </c>
      <c r="B49" s="70" t="s">
        <v>61</v>
      </c>
      <c r="C49" s="73">
        <f t="shared" si="0"/>
        <v>8</v>
      </c>
      <c r="D49" s="60">
        <v>4</v>
      </c>
      <c r="E49" s="61">
        <v>50</v>
      </c>
      <c r="F49" s="62">
        <v>0</v>
      </c>
      <c r="G49" s="61">
        <v>0</v>
      </c>
      <c r="H49" s="62">
        <v>1</v>
      </c>
      <c r="I49" s="61">
        <v>12.5</v>
      </c>
      <c r="J49" s="62">
        <v>0</v>
      </c>
      <c r="K49" s="61">
        <v>0</v>
      </c>
      <c r="L49" s="63">
        <v>3</v>
      </c>
      <c r="M49" s="61">
        <v>37.5</v>
      </c>
      <c r="N49" s="63">
        <v>0</v>
      </c>
      <c r="O49" s="61">
        <v>0</v>
      </c>
      <c r="P49" s="64">
        <v>0</v>
      </c>
      <c r="Q49" s="65">
        <v>0</v>
      </c>
      <c r="R49" s="72">
        <v>0</v>
      </c>
      <c r="S49" s="65">
        <v>0</v>
      </c>
      <c r="T49" s="72">
        <v>0</v>
      </c>
      <c r="U49" s="67">
        <v>0</v>
      </c>
      <c r="V49" s="72">
        <v>0</v>
      </c>
      <c r="W49" s="67">
        <v>0</v>
      </c>
      <c r="X49" s="68">
        <v>688</v>
      </c>
      <c r="Y49" s="69">
        <v>100</v>
      </c>
    </row>
    <row r="50" spans="1:25" s="21" customFormat="1" ht="15" customHeight="1" x14ac:dyDescent="0.2">
      <c r="A50" s="20" t="s">
        <v>17</v>
      </c>
      <c r="B50" s="22" t="s">
        <v>62</v>
      </c>
      <c r="C50" s="23">
        <f t="shared" si="0"/>
        <v>131</v>
      </c>
      <c r="D50" s="24">
        <v>0</v>
      </c>
      <c r="E50" s="25">
        <v>0</v>
      </c>
      <c r="F50" s="26">
        <v>0</v>
      </c>
      <c r="G50" s="25">
        <v>0</v>
      </c>
      <c r="H50" s="32">
        <v>8</v>
      </c>
      <c r="I50" s="25">
        <v>6.1070000000000002</v>
      </c>
      <c r="J50" s="26">
        <v>57</v>
      </c>
      <c r="K50" s="25">
        <v>43.511499999999998</v>
      </c>
      <c r="L50" s="26">
        <v>65</v>
      </c>
      <c r="M50" s="25">
        <v>49.618299999999998</v>
      </c>
      <c r="N50" s="32">
        <v>0</v>
      </c>
      <c r="O50" s="25">
        <v>0</v>
      </c>
      <c r="P50" s="34">
        <v>1</v>
      </c>
      <c r="Q50" s="28">
        <v>0.76339999999999997</v>
      </c>
      <c r="R50" s="24">
        <v>7</v>
      </c>
      <c r="S50" s="28">
        <v>5.3434999999999997</v>
      </c>
      <c r="T50" s="24">
        <v>1</v>
      </c>
      <c r="U50" s="29">
        <v>0.76339999999999997</v>
      </c>
      <c r="V50" s="24">
        <v>5</v>
      </c>
      <c r="W50" s="29">
        <v>3.8168000000000002</v>
      </c>
      <c r="X50" s="30">
        <v>1818</v>
      </c>
      <c r="Y50" s="31">
        <v>100</v>
      </c>
    </row>
    <row r="51" spans="1:25" s="21" customFormat="1" ht="15" customHeight="1" x14ac:dyDescent="0.2">
      <c r="A51" s="20" t="s">
        <v>17</v>
      </c>
      <c r="B51" s="70" t="s">
        <v>63</v>
      </c>
      <c r="C51" s="59">
        <f t="shared" si="0"/>
        <v>173</v>
      </c>
      <c r="D51" s="60">
        <v>1</v>
      </c>
      <c r="E51" s="61">
        <v>0.57799999999999996</v>
      </c>
      <c r="F51" s="63">
        <v>3</v>
      </c>
      <c r="G51" s="61">
        <v>1.7341</v>
      </c>
      <c r="H51" s="62">
        <v>45</v>
      </c>
      <c r="I51" s="61">
        <v>26.012</v>
      </c>
      <c r="J51" s="62">
        <v>70</v>
      </c>
      <c r="K51" s="61">
        <v>40.462400000000002</v>
      </c>
      <c r="L51" s="62">
        <v>46</v>
      </c>
      <c r="M51" s="61">
        <v>26.589600000000001</v>
      </c>
      <c r="N51" s="63">
        <v>1</v>
      </c>
      <c r="O51" s="61">
        <v>0.57799999999999996</v>
      </c>
      <c r="P51" s="64">
        <v>7</v>
      </c>
      <c r="Q51" s="65">
        <v>4.0461999999999998</v>
      </c>
      <c r="R51" s="60">
        <v>25</v>
      </c>
      <c r="S51" s="65">
        <v>14.450900000000001</v>
      </c>
      <c r="T51" s="60">
        <v>18</v>
      </c>
      <c r="U51" s="67">
        <v>10.4046</v>
      </c>
      <c r="V51" s="60">
        <v>11</v>
      </c>
      <c r="W51" s="67">
        <v>6.3583999999999996</v>
      </c>
      <c r="X51" s="68">
        <v>8616</v>
      </c>
      <c r="Y51" s="69">
        <v>100</v>
      </c>
    </row>
    <row r="52" spans="1:25" s="21" customFormat="1" ht="15" customHeight="1" x14ac:dyDescent="0.2">
      <c r="A52" s="20" t="s">
        <v>17</v>
      </c>
      <c r="B52" s="22" t="s">
        <v>64</v>
      </c>
      <c r="C52" s="23">
        <f t="shared" si="0"/>
        <v>126</v>
      </c>
      <c r="D52" s="33">
        <v>1</v>
      </c>
      <c r="E52" s="25">
        <v>0.79369999999999996</v>
      </c>
      <c r="F52" s="26">
        <v>2</v>
      </c>
      <c r="G52" s="25">
        <v>1.5872999999999999</v>
      </c>
      <c r="H52" s="32">
        <v>35</v>
      </c>
      <c r="I52" s="25">
        <v>27.777999999999999</v>
      </c>
      <c r="J52" s="32">
        <v>5</v>
      </c>
      <c r="K52" s="25">
        <v>3.9683000000000002</v>
      </c>
      <c r="L52" s="26">
        <v>75</v>
      </c>
      <c r="M52" s="25">
        <v>59.523800000000001</v>
      </c>
      <c r="N52" s="32">
        <v>7</v>
      </c>
      <c r="O52" s="25">
        <v>5.5556000000000001</v>
      </c>
      <c r="P52" s="27">
        <v>1</v>
      </c>
      <c r="Q52" s="28">
        <v>0.79369999999999996</v>
      </c>
      <c r="R52" s="24">
        <v>9</v>
      </c>
      <c r="S52" s="28">
        <v>7.1429</v>
      </c>
      <c r="T52" s="24">
        <v>0</v>
      </c>
      <c r="U52" s="29">
        <v>0</v>
      </c>
      <c r="V52" s="24">
        <v>9</v>
      </c>
      <c r="W52" s="29">
        <v>7.1429</v>
      </c>
      <c r="X52" s="30">
        <v>1009</v>
      </c>
      <c r="Y52" s="31">
        <v>94.846000000000004</v>
      </c>
    </row>
    <row r="53" spans="1:25" s="21" customFormat="1" ht="15" customHeight="1" x14ac:dyDescent="0.2">
      <c r="A53" s="20" t="s">
        <v>17</v>
      </c>
      <c r="B53" s="70" t="s">
        <v>65</v>
      </c>
      <c r="C53" s="73">
        <f t="shared" si="0"/>
        <v>26</v>
      </c>
      <c r="D53" s="72">
        <v>0</v>
      </c>
      <c r="E53" s="61">
        <v>0</v>
      </c>
      <c r="F53" s="62">
        <v>0</v>
      </c>
      <c r="G53" s="61">
        <v>0</v>
      </c>
      <c r="H53" s="63">
        <v>0</v>
      </c>
      <c r="I53" s="61">
        <v>0</v>
      </c>
      <c r="J53" s="62">
        <v>1</v>
      </c>
      <c r="K53" s="61">
        <v>3.8462000000000001</v>
      </c>
      <c r="L53" s="63">
        <v>25</v>
      </c>
      <c r="M53" s="61">
        <v>96.153800000000004</v>
      </c>
      <c r="N53" s="63">
        <v>0</v>
      </c>
      <c r="O53" s="61">
        <v>0</v>
      </c>
      <c r="P53" s="64">
        <v>0</v>
      </c>
      <c r="Q53" s="65">
        <v>0</v>
      </c>
      <c r="R53" s="72">
        <v>2</v>
      </c>
      <c r="S53" s="65">
        <v>7.6923000000000004</v>
      </c>
      <c r="T53" s="60">
        <v>0</v>
      </c>
      <c r="U53" s="67">
        <v>0</v>
      </c>
      <c r="V53" s="60">
        <v>0</v>
      </c>
      <c r="W53" s="67">
        <v>0</v>
      </c>
      <c r="X53" s="68">
        <v>306</v>
      </c>
      <c r="Y53" s="69">
        <v>100</v>
      </c>
    </row>
    <row r="54" spans="1:25" s="21" customFormat="1" ht="15" customHeight="1" x14ac:dyDescent="0.2">
      <c r="A54" s="20" t="s">
        <v>17</v>
      </c>
      <c r="B54" s="22" t="s">
        <v>66</v>
      </c>
      <c r="C54" s="23">
        <f t="shared" si="0"/>
        <v>53</v>
      </c>
      <c r="D54" s="33">
        <v>0</v>
      </c>
      <c r="E54" s="25">
        <v>0</v>
      </c>
      <c r="F54" s="26">
        <v>0</v>
      </c>
      <c r="G54" s="36">
        <v>0</v>
      </c>
      <c r="H54" s="32">
        <v>5</v>
      </c>
      <c r="I54" s="36">
        <v>9.4339999999999993</v>
      </c>
      <c r="J54" s="26">
        <v>32</v>
      </c>
      <c r="K54" s="25">
        <v>60.377400000000002</v>
      </c>
      <c r="L54" s="26">
        <v>16</v>
      </c>
      <c r="M54" s="25">
        <v>30.188700000000001</v>
      </c>
      <c r="N54" s="26">
        <v>0</v>
      </c>
      <c r="O54" s="25">
        <v>0</v>
      </c>
      <c r="P54" s="34">
        <v>0</v>
      </c>
      <c r="Q54" s="28">
        <v>0</v>
      </c>
      <c r="R54" s="24">
        <v>5</v>
      </c>
      <c r="S54" s="28">
        <v>9.4339999999999993</v>
      </c>
      <c r="T54" s="33">
        <v>0</v>
      </c>
      <c r="U54" s="29">
        <v>0</v>
      </c>
      <c r="V54" s="33">
        <v>1</v>
      </c>
      <c r="W54" s="29">
        <v>1.8868</v>
      </c>
      <c r="X54" s="30">
        <v>1971</v>
      </c>
      <c r="Y54" s="31">
        <v>100</v>
      </c>
    </row>
    <row r="55" spans="1:25" s="21" customFormat="1" ht="15" customHeight="1" x14ac:dyDescent="0.2">
      <c r="A55" s="20" t="s">
        <v>17</v>
      </c>
      <c r="B55" s="70" t="s">
        <v>67</v>
      </c>
      <c r="C55" s="59">
        <f t="shared" si="0"/>
        <v>136</v>
      </c>
      <c r="D55" s="60">
        <v>5</v>
      </c>
      <c r="E55" s="61">
        <v>3.6764999999999999</v>
      </c>
      <c r="F55" s="62">
        <v>7</v>
      </c>
      <c r="G55" s="61">
        <v>5.1471</v>
      </c>
      <c r="H55" s="63">
        <v>25</v>
      </c>
      <c r="I55" s="61">
        <v>18.382000000000001</v>
      </c>
      <c r="J55" s="63">
        <v>25</v>
      </c>
      <c r="K55" s="61">
        <v>18.382400000000001</v>
      </c>
      <c r="L55" s="62">
        <v>53</v>
      </c>
      <c r="M55" s="61">
        <v>38.970599999999997</v>
      </c>
      <c r="N55" s="62">
        <v>3</v>
      </c>
      <c r="O55" s="61">
        <v>2.2059000000000002</v>
      </c>
      <c r="P55" s="71">
        <v>18</v>
      </c>
      <c r="Q55" s="65">
        <v>13.235300000000001</v>
      </c>
      <c r="R55" s="60">
        <v>27</v>
      </c>
      <c r="S55" s="65">
        <v>19.852900000000002</v>
      </c>
      <c r="T55" s="72">
        <v>5</v>
      </c>
      <c r="U55" s="67">
        <v>3.6764999999999999</v>
      </c>
      <c r="V55" s="72">
        <v>6</v>
      </c>
      <c r="W55" s="67">
        <v>4.4118000000000004</v>
      </c>
      <c r="X55" s="68">
        <v>2305</v>
      </c>
      <c r="Y55" s="69">
        <v>100</v>
      </c>
    </row>
    <row r="56" spans="1:25" s="21" customFormat="1" ht="15" customHeight="1" x14ac:dyDescent="0.2">
      <c r="A56" s="20" t="s">
        <v>17</v>
      </c>
      <c r="B56" s="22" t="s">
        <v>68</v>
      </c>
      <c r="C56" s="23">
        <f t="shared" si="0"/>
        <v>101</v>
      </c>
      <c r="D56" s="24">
        <v>0</v>
      </c>
      <c r="E56" s="25">
        <v>0</v>
      </c>
      <c r="F56" s="26">
        <v>0</v>
      </c>
      <c r="G56" s="25">
        <v>0</v>
      </c>
      <c r="H56" s="26">
        <v>0</v>
      </c>
      <c r="I56" s="25">
        <v>0</v>
      </c>
      <c r="J56" s="32">
        <v>16</v>
      </c>
      <c r="K56" s="25">
        <v>15.8416</v>
      </c>
      <c r="L56" s="26">
        <v>79</v>
      </c>
      <c r="M56" s="25">
        <v>78.217799999999997</v>
      </c>
      <c r="N56" s="32">
        <v>0</v>
      </c>
      <c r="O56" s="25">
        <v>0</v>
      </c>
      <c r="P56" s="27">
        <v>6</v>
      </c>
      <c r="Q56" s="28">
        <v>5.9405999999999999</v>
      </c>
      <c r="R56" s="33">
        <v>10</v>
      </c>
      <c r="S56" s="28">
        <v>9.9009999999999998</v>
      </c>
      <c r="T56" s="33">
        <v>0</v>
      </c>
      <c r="U56" s="29">
        <v>0</v>
      </c>
      <c r="V56" s="33">
        <v>0</v>
      </c>
      <c r="W56" s="29">
        <v>0</v>
      </c>
      <c r="X56" s="30">
        <v>720</v>
      </c>
      <c r="Y56" s="31">
        <v>100</v>
      </c>
    </row>
    <row r="57" spans="1:25" s="21" customFormat="1" ht="15" customHeight="1" x14ac:dyDescent="0.2">
      <c r="A57" s="20" t="s">
        <v>17</v>
      </c>
      <c r="B57" s="70" t="s">
        <v>69</v>
      </c>
      <c r="C57" s="59">
        <f t="shared" si="0"/>
        <v>106</v>
      </c>
      <c r="D57" s="60">
        <v>2</v>
      </c>
      <c r="E57" s="61">
        <v>1.8868</v>
      </c>
      <c r="F57" s="63">
        <v>0</v>
      </c>
      <c r="G57" s="61">
        <v>0</v>
      </c>
      <c r="H57" s="62">
        <v>11</v>
      </c>
      <c r="I57" s="61">
        <v>10.377000000000001</v>
      </c>
      <c r="J57" s="62">
        <v>28</v>
      </c>
      <c r="K57" s="61">
        <v>26.415099999999999</v>
      </c>
      <c r="L57" s="62">
        <v>58</v>
      </c>
      <c r="M57" s="61">
        <v>54.716999999999999</v>
      </c>
      <c r="N57" s="62">
        <v>0</v>
      </c>
      <c r="O57" s="61">
        <v>0</v>
      </c>
      <c r="P57" s="71">
        <v>7</v>
      </c>
      <c r="Q57" s="65">
        <v>6.6037999999999997</v>
      </c>
      <c r="R57" s="72">
        <v>14</v>
      </c>
      <c r="S57" s="65">
        <v>13.2075</v>
      </c>
      <c r="T57" s="72">
        <v>1</v>
      </c>
      <c r="U57" s="67">
        <v>0.94340000000000002</v>
      </c>
      <c r="V57" s="72">
        <v>8</v>
      </c>
      <c r="W57" s="67">
        <v>7.5472000000000001</v>
      </c>
      <c r="X57" s="68">
        <v>2232</v>
      </c>
      <c r="Y57" s="69">
        <v>100</v>
      </c>
    </row>
    <row r="58" spans="1:25" s="21" customFormat="1" ht="15" customHeight="1" thickBot="1" x14ac:dyDescent="0.25">
      <c r="A58" s="20" t="s">
        <v>17</v>
      </c>
      <c r="B58" s="37" t="s">
        <v>70</v>
      </c>
      <c r="C58" s="74">
        <f t="shared" si="0"/>
        <v>8</v>
      </c>
      <c r="D58" s="56">
        <v>2</v>
      </c>
      <c r="E58" s="39">
        <v>25</v>
      </c>
      <c r="F58" s="40">
        <v>1</v>
      </c>
      <c r="G58" s="39">
        <v>12.5</v>
      </c>
      <c r="H58" s="41">
        <v>1</v>
      </c>
      <c r="I58" s="39">
        <v>12.5</v>
      </c>
      <c r="J58" s="40">
        <v>0</v>
      </c>
      <c r="K58" s="39">
        <v>0</v>
      </c>
      <c r="L58" s="40">
        <v>4</v>
      </c>
      <c r="M58" s="39">
        <v>50</v>
      </c>
      <c r="N58" s="40">
        <v>0</v>
      </c>
      <c r="O58" s="39">
        <v>0</v>
      </c>
      <c r="P58" s="42">
        <v>0</v>
      </c>
      <c r="Q58" s="43">
        <v>0</v>
      </c>
      <c r="R58" s="38">
        <v>1</v>
      </c>
      <c r="S58" s="43">
        <v>12.5</v>
      </c>
      <c r="T58" s="38">
        <v>0</v>
      </c>
      <c r="U58" s="44">
        <v>0</v>
      </c>
      <c r="V58" s="38">
        <v>0</v>
      </c>
      <c r="W58" s="44">
        <v>0</v>
      </c>
      <c r="X58" s="45">
        <v>365</v>
      </c>
      <c r="Y58" s="46">
        <v>100</v>
      </c>
    </row>
    <row r="59" spans="1:25" s="49" customFormat="1" ht="15" customHeight="1" x14ac:dyDescent="0.2">
      <c r="A59" s="51"/>
      <c r="B59" s="52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53"/>
      <c r="W59" s="54"/>
      <c r="X59" s="48"/>
      <c r="Y59" s="48"/>
    </row>
    <row r="60" spans="1:25" s="21" customFormat="1" ht="15" customHeight="1" x14ac:dyDescent="0.2">
      <c r="A60" s="20"/>
      <c r="B60" s="76" t="s">
        <v>75</v>
      </c>
      <c r="C60" s="75"/>
      <c r="D60" s="75"/>
      <c r="E60" s="75"/>
      <c r="F60" s="75"/>
      <c r="G60" s="7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75"/>
      <c r="W60" s="75"/>
      <c r="X60" s="55"/>
      <c r="Y60" s="55"/>
    </row>
    <row r="61" spans="1:25" s="49" customFormat="1" ht="15" customHeight="1" x14ac:dyDescent="0.2">
      <c r="A61" s="51"/>
      <c r="B61" s="76" t="str">
        <f>CONCATENATE("NOTE: Table reads (for US Totals):  Of all ",IF(ISTEXT(C7),LEFT(C7,3),TEXT(C7,"#,##0"))," public school students ", A7, ", ", IF(ISTEXT(R7),LEFT(R7,3),TEXT(R7,"#,##0"))," (", TEXT(S7,"0.0"),"%) were students with disabilities served under the Individuals with Disabilities Education Act (IDEA), and ",IF(ISTEXT(T7),LEFT(T7,3),TEXT(T7,"#,##0"))," (",TEXT(U7,"0.0"),"%) were students with disabilities served only under Section 504.")</f>
        <v>NOTE: Table reads (for US Totals):  Of all 7,207 public school students disciplined for engaging in harassment or bullying on the basis of race, color or national origin, 899 (12.5%) were students with disabilities served under the Individuals with Disabilities Education Act (IDEA), and 168 (2.3%) were students with disabilities served only under Section 504.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53"/>
      <c r="W61" s="54"/>
      <c r="X61" s="48"/>
      <c r="Y61" s="48"/>
    </row>
    <row r="62" spans="1:25" s="49" customFormat="1" ht="15" customHeight="1" x14ac:dyDescent="0.2">
      <c r="A62" s="51"/>
      <c r="B62" s="76" t="str">
        <f>CONCATENATE("            Table reads (for US Race/Ethnicity):  Of all ",TEXT(A3,"#,##0")," public school students with and without disabilities ",(A7), ", ",TEXT(D7,"#,##0")," (",TEXT(E7,"0.0"),"%) were American Indian or Alaska Native students with or without disabilities served under IDEA.")</f>
        <v xml:space="preserve">            Table reads (for US Race/Ethnicity):  Of all 7,207 public school students with and without disabilities disciplined for engaging in harassment or bullying on the basis of race, color or national origin, 203 (2.8%) were American Indian or Alaska Native students with or without disabilities served under IDEA.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53"/>
      <c r="W62" s="54"/>
      <c r="X62" s="48"/>
      <c r="Y62" s="48"/>
    </row>
    <row r="63" spans="1:25" s="21" customFormat="1" ht="15" customHeight="1" x14ac:dyDescent="0.2">
      <c r="A63" s="20"/>
      <c r="B63" s="78" t="s">
        <v>71</v>
      </c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55"/>
      <c r="Y63" s="55"/>
    </row>
    <row r="64" spans="1:25" s="49" customFormat="1" ht="14.1" customHeight="1" x14ac:dyDescent="0.2">
      <c r="B64" s="78" t="s">
        <v>72</v>
      </c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48"/>
      <c r="Y64" s="47"/>
    </row>
    <row r="65" spans="1:25" s="49" customFormat="1" ht="15" customHeight="1" x14ac:dyDescent="0.2">
      <c r="A65" s="5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5"/>
      <c r="W65" s="6"/>
      <c r="X65" s="48"/>
      <c r="Y65" s="48"/>
    </row>
  </sheetData>
  <sortState ref="A8:Y58">
    <sortCondition ref="B8:B58"/>
  </sortState>
  <mergeCells count="17">
    <mergeCell ref="X4:X5"/>
    <mergeCell ref="Y4:Y5"/>
    <mergeCell ref="D5:E5"/>
    <mergeCell ref="F5:G5"/>
    <mergeCell ref="B63:W63"/>
    <mergeCell ref="B64:W64"/>
    <mergeCell ref="B4:B5"/>
    <mergeCell ref="C4:C5"/>
    <mergeCell ref="D4:Q4"/>
    <mergeCell ref="R4:S5"/>
    <mergeCell ref="T4:U5"/>
    <mergeCell ref="V4:W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Hector Tello</cp:lastModifiedBy>
  <cp:lastPrinted>2015-09-15T12:45:36Z</cp:lastPrinted>
  <dcterms:created xsi:type="dcterms:W3CDTF">2014-03-02T22:16:30Z</dcterms:created>
  <dcterms:modified xsi:type="dcterms:W3CDTF">2020-04-25T15:57:02Z</dcterms:modified>
</cp:coreProperties>
</file>