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autoCompressPictures="0"/>
  <bookViews>
    <workbookView xWindow="-15" yWindow="-15" windowWidth="20520" windowHeight="2505" tabRatio="790"/>
  </bookViews>
  <sheets>
    <sheet name="SCH_366_Total" sheetId="74" r:id="rId1"/>
    <sheet name="SCH_366_Male" sheetId="75" r:id="rId2"/>
    <sheet name="SCH_366_Female" sheetId="76" r:id="rId3"/>
    <sheet name="SCH_356_Total" sheetId="90" r:id="rId4"/>
    <sheet name="SCH_356_Male" sheetId="91" r:id="rId5"/>
    <sheet name="SCH_356_Female" sheetId="92" r:id="rId6"/>
    <sheet name="SCH_3T6_Total" sheetId="93" r:id="rId7"/>
    <sheet name="SCH_3T6_Male" sheetId="94" r:id="rId8"/>
    <sheet name="SCH_3T6_Female" sheetId="95" r:id="rId9"/>
  </sheets>
  <definedNames>
    <definedName name="_S351">#REF!</definedName>
    <definedName name="_S352">#REF!</definedName>
    <definedName name="_S353">#REF!</definedName>
    <definedName name="_S3534">#REF!</definedName>
    <definedName name="_S354">#REF!</definedName>
    <definedName name="_S355">#REF!</definedName>
    <definedName name="_S3556">#REF!</definedName>
    <definedName name="_S356">#REF!</definedName>
    <definedName name="_S357">#REF!</definedName>
    <definedName name="_S358">#REF!</definedName>
    <definedName name="_S359">#REF!</definedName>
    <definedName name="Enroll_Summary">#REF!</definedName>
    <definedName name="Enroll_Summary_1">#REF!</definedName>
    <definedName name="Enroll_Summary_2">#REF!</definedName>
    <definedName name="Enroll_Summary_3">#REF!</definedName>
    <definedName name="Enroll_Summary_34">#REF!</definedName>
    <definedName name="Enroll_Summary_34_56">#REF!</definedName>
    <definedName name="Enroll_Summary_4">#REF!</definedName>
    <definedName name="Enroll_Summary_5">#REF!</definedName>
    <definedName name="Enroll_Summary_56">#REF!</definedName>
    <definedName name="Enroll_Summary_6">#REF!</definedName>
    <definedName name="Enroll_Summary_7">#REF!</definedName>
    <definedName name="Enroll_Summary_8">#REF!</definedName>
    <definedName name="Enroll_Summary_9">#REF!</definedName>
    <definedName name="Exc_Schools_34_56">#REF!</definedName>
    <definedName name="Exc_Summary_34_56">#REF!</definedName>
    <definedName name="Excluded_Schools">#REF!</definedName>
    <definedName name="Excluded_Summary">#REF!</definedName>
    <definedName name="Incompletes">#REF!</definedName>
    <definedName name="Incompletes_0035">#REF!</definedName>
    <definedName name="Incompletes_0036">#REF!</definedName>
    <definedName name="Incompletes_LEA_0035">#REF!</definedName>
    <definedName name="Incompletes_LEA_0036">#REF!</definedName>
    <definedName name="S351_F">#REF!</definedName>
    <definedName name="S351_M">#REF!</definedName>
    <definedName name="S351_T">#REF!</definedName>
    <definedName name="S352_F">#REF!</definedName>
    <definedName name="S352_M">#REF!</definedName>
    <definedName name="S352_T">#REF!</definedName>
    <definedName name="S353_F">#REF!</definedName>
    <definedName name="S353_M">#REF!</definedName>
    <definedName name="S353_T">#REF!</definedName>
    <definedName name="S3534_F">#REF!</definedName>
    <definedName name="S3534_M">#REF!</definedName>
    <definedName name="S3534_T">#REF!</definedName>
    <definedName name="S354_F">#REF!</definedName>
    <definedName name="S354_M">#REF!</definedName>
    <definedName name="S354_T">#REF!</definedName>
    <definedName name="S355_F">#REF!</definedName>
    <definedName name="S355_M">#REF!</definedName>
    <definedName name="S355_T">#REF!</definedName>
    <definedName name="S3556_F">#REF!</definedName>
    <definedName name="S3556_M">#REF!</definedName>
    <definedName name="S3556_T">#REF!</definedName>
    <definedName name="S356_F">#REF!</definedName>
    <definedName name="S356_M">#REF!</definedName>
    <definedName name="S356_T">#REF!</definedName>
    <definedName name="S357_F">#REF!</definedName>
    <definedName name="S357_M">#REF!</definedName>
    <definedName name="S357_T">#REF!</definedName>
    <definedName name="S358_F">#REF!</definedName>
    <definedName name="S358_M">#REF!</definedName>
    <definedName name="S358_T">#REF!</definedName>
    <definedName name="S359_F">#REF!</definedName>
    <definedName name="S359_M">#REF!</definedName>
    <definedName name="S359_T">#REF!</definedName>
    <definedName name="SCH_351_Female">#REF!</definedName>
    <definedName name="SCH_351_Male">#REF!</definedName>
    <definedName name="SCH_351_Total">#REF!</definedName>
    <definedName name="SCH_352_Female">#REF!</definedName>
    <definedName name="SCH_352_Male">#REF!</definedName>
    <definedName name="SCH_352_Total">#REF!</definedName>
    <definedName name="SCH_353_Female">#REF!</definedName>
    <definedName name="SCH_353_Male">#REF!</definedName>
    <definedName name="SCH_353_Total">#REF!</definedName>
    <definedName name="SCH_3534_Female">#REF!</definedName>
    <definedName name="SCH_3534_Male">#REF!</definedName>
    <definedName name="SCH_3534_Total">#REF!</definedName>
    <definedName name="SCH_354_Female">#REF!</definedName>
    <definedName name="SCH_354_Male">#REF!</definedName>
    <definedName name="SCH_354_Total">#REF!</definedName>
    <definedName name="SCH_355_Female">#REF!</definedName>
    <definedName name="SCH_355_Male">#REF!</definedName>
    <definedName name="SCH_355_Total">#REF!</definedName>
    <definedName name="SCH_3556_Female">#REF!</definedName>
    <definedName name="SCH_3556_Male">#REF!</definedName>
    <definedName name="SCH_3556_Total">#REF!</definedName>
    <definedName name="SCH_356_Female">#REF!</definedName>
    <definedName name="SCH_356_Male">#REF!</definedName>
    <definedName name="SCH_356_Total">#REF!</definedName>
    <definedName name="SCH_357_Female">#REF!</definedName>
    <definedName name="SCH_357_Male">#REF!</definedName>
    <definedName name="SCH_357_Total">#REF!</definedName>
    <definedName name="SCH_358_Female">#REF!</definedName>
    <definedName name="SCH_358_Male">#REF!</definedName>
    <definedName name="SCH_358_Total">#REF!</definedName>
    <definedName name="SCH_359_Female">#REF!</definedName>
    <definedName name="SCH_359_Male">#REF!</definedName>
    <definedName name="SCH_359_Total">#REF!</definedName>
    <definedName name="SCH_361_Female">#REF!</definedName>
    <definedName name="SCH_361_Male">#REF!</definedName>
    <definedName name="SCH_361_Total">#REF!</definedName>
    <definedName name="SCH_362_Female">#REF!</definedName>
    <definedName name="SCH_362_Male">#REF!</definedName>
    <definedName name="SCH_362_Total">#REF!</definedName>
    <definedName name="SCH_363_Female">#REF!</definedName>
    <definedName name="SCH_363_Male">#REF!</definedName>
    <definedName name="SCH_363_Total">#REF!</definedName>
    <definedName name="SCH_3634_Female">#REF!</definedName>
    <definedName name="SCH_3634_Male">#REF!</definedName>
    <definedName name="SCH_3634_Total">#REF!</definedName>
    <definedName name="SCH_364_Female">#REF!</definedName>
    <definedName name="SCH_364_Male">#REF!</definedName>
    <definedName name="SCH_364_Total">#REF!</definedName>
    <definedName name="SCH_365_Female">#REF!</definedName>
    <definedName name="SCH_365_Male">#REF!</definedName>
    <definedName name="SCH_365_Total">#REF!</definedName>
    <definedName name="SCH_3656_Female">#REF!</definedName>
    <definedName name="SCH_3656_Male">#REF!</definedName>
    <definedName name="SCH_3656_Total">#REF!</definedName>
    <definedName name="SCH_366_Female">SCH_366_Female!$A$6:$Y$58</definedName>
    <definedName name="SCH_366_Male">SCH_366_Male!$A$6:$Y$58</definedName>
    <definedName name="SCH_366_Total">SCH_366_Total!$A$6:$Y$58</definedName>
    <definedName name="SCH_367_Female">#REF!</definedName>
    <definedName name="SCH_367_Male">#REF!</definedName>
    <definedName name="SCH_367_Total">#REF!</definedName>
    <definedName name="SCH_368_Female">#REF!</definedName>
    <definedName name="SCH_368_Male">#REF!</definedName>
    <definedName name="SCH_368_Total">#REF!</definedName>
    <definedName name="SCH_369_Female">#REF!</definedName>
    <definedName name="SCH_369_Male">#REF!</definedName>
    <definedName name="SCH_369_Total">#REF!</definedName>
  </definedNames>
  <calcPr calcId="145621"/>
  <extLst>
    <ext xmlns:mx="http://schemas.microsoft.com/office/mac/excel/2008/main" uri="{7523E5D3-25F3-A5E0-1632-64F254C22452}">
      <mx:ArchID Flags="2"/>
    </ext>
  </extLst>
</workbook>
</file>

<file path=xl/calcChain.xml><?xml version="1.0" encoding="utf-8"?>
<calcChain xmlns="http://schemas.openxmlformats.org/spreadsheetml/2006/main">
  <c r="B2" i="90" l="1"/>
  <c r="B2" i="91"/>
  <c r="B2" i="92"/>
  <c r="B2" i="75"/>
  <c r="B2" i="76"/>
  <c r="B2" i="93"/>
  <c r="B2" i="94"/>
  <c r="B2" i="95"/>
  <c r="B2" i="74"/>
  <c r="D69" i="92" l="1"/>
  <c r="C69" i="92"/>
  <c r="B60" i="92" s="1"/>
  <c r="H69" i="95"/>
  <c r="F69" i="95"/>
  <c r="D69" i="95"/>
  <c r="C69" i="95"/>
  <c r="B63" i="95" s="1"/>
  <c r="B64" i="95"/>
  <c r="H69" i="94"/>
  <c r="F69" i="94"/>
  <c r="B64" i="94" s="1"/>
  <c r="D69" i="94"/>
  <c r="B63" i="94" s="1"/>
  <c r="C69" i="94"/>
  <c r="H69" i="93"/>
  <c r="F69" i="93"/>
  <c r="D69" i="93"/>
  <c r="C69" i="93"/>
  <c r="B63" i="93" s="1"/>
  <c r="D69" i="91"/>
  <c r="C69" i="91"/>
  <c r="B60" i="91" s="1"/>
  <c r="D69" i="90"/>
  <c r="C69" i="90"/>
  <c r="B60" i="90" s="1"/>
  <c r="B64" i="76"/>
  <c r="C69" i="76"/>
  <c r="D69" i="76"/>
  <c r="F69" i="76"/>
  <c r="B63" i="76"/>
  <c r="B64" i="75"/>
  <c r="C69" i="75"/>
  <c r="D69" i="75"/>
  <c r="F69" i="75"/>
  <c r="B64" i="74"/>
  <c r="C69" i="74"/>
  <c r="D69" i="74"/>
  <c r="F69" i="74"/>
  <c r="H69" i="74"/>
  <c r="H69" i="75"/>
  <c r="H69" i="76"/>
  <c r="B63" i="74" l="1"/>
  <c r="B63" i="75"/>
  <c r="B64" i="93"/>
</calcChain>
</file>

<file path=xl/sharedStrings.xml><?xml version="1.0" encoding="utf-8"?>
<sst xmlns="http://schemas.openxmlformats.org/spreadsheetml/2006/main" count="2049" uniqueCount="92">
  <si>
    <t>State</t>
  </si>
  <si>
    <t>Arizona</t>
  </si>
  <si>
    <t>California</t>
  </si>
  <si>
    <t>District of Columbia</t>
  </si>
  <si>
    <t>Idaho</t>
  </si>
  <si>
    <t>Illinois</t>
  </si>
  <si>
    <t>Indiana</t>
  </si>
  <si>
    <t>Kansas</t>
  </si>
  <si>
    <t>Maine</t>
  </si>
  <si>
    <t>Minnesota</t>
  </si>
  <si>
    <t>Montana</t>
  </si>
  <si>
    <t>New Hampshire</t>
  </si>
  <si>
    <t>New Jersey</t>
  </si>
  <si>
    <t>New Mexico</t>
  </si>
  <si>
    <t>New York</t>
  </si>
  <si>
    <t>North Carolina</t>
  </si>
  <si>
    <t>North Dakota</t>
  </si>
  <si>
    <t>Ohio</t>
  </si>
  <si>
    <t>Oklahoma</t>
  </si>
  <si>
    <t>Pennsylvania</t>
  </si>
  <si>
    <t>South Carolina</t>
  </si>
  <si>
    <t>Texas</t>
  </si>
  <si>
    <t>Wisconsin</t>
  </si>
  <si>
    <t>Missouri</t>
  </si>
  <si>
    <t>Alabama</t>
  </si>
  <si>
    <t>Alaska</t>
  </si>
  <si>
    <t>Arkansas</t>
  </si>
  <si>
    <t>Colorado</t>
  </si>
  <si>
    <t>Connecticut</t>
  </si>
  <si>
    <t>Delaware</t>
  </si>
  <si>
    <t>Florida</t>
  </si>
  <si>
    <t>Georgia</t>
  </si>
  <si>
    <t>Hawaii</t>
  </si>
  <si>
    <t>Iowa</t>
  </si>
  <si>
    <t>Kentucky</t>
  </si>
  <si>
    <t>Louisiana</t>
  </si>
  <si>
    <t>Maryland</t>
  </si>
  <si>
    <t>Massachusetts</t>
  </si>
  <si>
    <t>Michigan</t>
  </si>
  <si>
    <t>Mississippi</t>
  </si>
  <si>
    <t>Nebraska</t>
  </si>
  <si>
    <t>Nevada</t>
  </si>
  <si>
    <t>Oregon</t>
  </si>
  <si>
    <t>Rhode Island</t>
  </si>
  <si>
    <t>South Dakota</t>
  </si>
  <si>
    <t>Tennessee</t>
  </si>
  <si>
    <t>Utah</t>
  </si>
  <si>
    <t>Vermont</t>
  </si>
  <si>
    <t>Virginia</t>
  </si>
  <si>
    <t>Washington</t>
  </si>
  <si>
    <t>West Virginia</t>
  </si>
  <si>
    <t>Wyoming</t>
  </si>
  <si>
    <t>United States</t>
  </si>
  <si>
    <t>Expulsions without educational services</t>
  </si>
  <si>
    <t>Students With Disabilities</t>
  </si>
  <si>
    <t>Students With Disabilities Served Only Under Section 504</t>
  </si>
  <si>
    <t>Students  With Disabilities Served Under  IDEA</t>
  </si>
  <si>
    <r>
      <t>Race/Ethnicity of Students With Disabilities Served Under IDEA</t>
    </r>
    <r>
      <rPr>
        <b/>
        <vertAlign val="superscript"/>
        <sz val="10"/>
        <rFont val="Arial"/>
        <family val="2"/>
      </rPr>
      <t>1</t>
    </r>
  </si>
  <si>
    <t xml:space="preserve">English Language Learners With Disabilities </t>
  </si>
  <si>
    <r>
      <t>Number of Schools</t>
    </r>
    <r>
      <rPr>
        <b/>
        <sz val="10"/>
        <color theme="0"/>
        <rFont val="Arial"/>
        <family val="2"/>
      </rPr>
      <t>a</t>
    </r>
  </si>
  <si>
    <t xml:space="preserve">Percent of Schools Reporting </t>
  </si>
  <si>
    <t>American Indian or
Alaska Native</t>
  </si>
  <si>
    <t>Asian</t>
  </si>
  <si>
    <t>Hispanic or Latino of any race</t>
  </si>
  <si>
    <t>Black or African American</t>
  </si>
  <si>
    <t>White</t>
  </si>
  <si>
    <t>Native Hawaiian or Other Pacific Islander</t>
  </si>
  <si>
    <t>Two or more races</t>
  </si>
  <si>
    <t>Number</t>
  </si>
  <si>
    <r>
      <t>Percent</t>
    </r>
    <r>
      <rPr>
        <b/>
        <vertAlign val="superscript"/>
        <sz val="10"/>
        <rFont val="Arial"/>
        <family val="2"/>
      </rPr>
      <t>2</t>
    </r>
  </si>
  <si>
    <t>Percent </t>
  </si>
  <si>
    <r>
      <rPr>
        <vertAlign val="superscript"/>
        <sz val="10"/>
        <rFont val="Arial"/>
        <family val="2"/>
      </rPr>
      <t>1</t>
    </r>
    <r>
      <rPr>
        <sz val="10"/>
        <rFont val="Arial"/>
        <family val="2"/>
      </rPr>
      <t xml:space="preserve"> Data by race/ethnicity were collected only for students with disabilities served under the Individuals with Disabilities Education Act (IDEA), but not for students with disabilities served solely under Section 504 of the Rehabilitation Act of 1973.</t>
    </r>
  </si>
  <si>
    <t xml:space="preserve">  Percentages reflect the race/ethnic composition of students with disabilities served under IDEA</t>
  </si>
  <si>
    <r>
      <rPr>
        <vertAlign val="superscript"/>
        <sz val="10"/>
        <rFont val="Arial"/>
        <family val="2"/>
      </rPr>
      <t>2</t>
    </r>
    <r>
      <rPr>
        <sz val="10"/>
        <rFont val="Arial"/>
        <family val="2"/>
      </rPr>
      <t xml:space="preserve"> Percentage over all public school students with disabilities (both students with disabilities served under IDEA and students with disabilities served solely under Section 504).</t>
    </r>
  </si>
  <si>
    <t xml:space="preserve">            The ‘1-3’ reference indicates that the data have been suppressed based on the schools’ reported n-size, and that the midpoint was used to calculate the total.</t>
  </si>
  <si>
    <r>
      <rPr>
        <vertAlign val="superscript"/>
        <sz val="10"/>
        <rFont val="Arial"/>
        <family val="2"/>
      </rPr>
      <t>2</t>
    </r>
    <r>
      <rPr>
        <sz val="10"/>
        <rFont val="Arial"/>
        <family val="2"/>
      </rPr>
      <t xml:space="preserve"> Percentage over all public school male students with disabilities (both students with disabilities served under IDEA and students with disabilities served solely under Section 504).</t>
    </r>
  </si>
  <si>
    <r>
      <rPr>
        <vertAlign val="superscript"/>
        <sz val="10"/>
        <rFont val="Arial"/>
        <family val="2"/>
      </rPr>
      <t>2</t>
    </r>
    <r>
      <rPr>
        <sz val="10"/>
        <rFont val="Arial"/>
        <family val="2"/>
      </rPr>
      <t xml:space="preserve"> Percentage over all public school female students with disabilities (both students with disabilities served under IDEA and students with disabilities served solely under Section 504).</t>
    </r>
  </si>
  <si>
    <t>Students Without Disabilities</t>
  </si>
  <si>
    <t>Race/Ethnicity of Students Without Disabilities</t>
  </si>
  <si>
    <t xml:space="preserve">English Language Learners Without Disabilities </t>
  </si>
  <si>
    <t>Students With and Without Disabilities</t>
  </si>
  <si>
    <t>Students Without Disabilities and With Disabilities Served Under IDEA</t>
  </si>
  <si>
    <r>
      <t>Race/Ethnicity of Students Without Disabilities and Those With Disabilities Served Under IDEA</t>
    </r>
    <r>
      <rPr>
        <b/>
        <vertAlign val="superscript"/>
        <sz val="10"/>
        <rFont val="Arial"/>
        <family val="2"/>
      </rPr>
      <t>1</t>
    </r>
  </si>
  <si>
    <t>English Language Learners With and Without Disabilities</t>
  </si>
  <si>
    <r>
      <rPr>
        <vertAlign val="superscript"/>
        <sz val="10"/>
        <rFont val="Arial"/>
        <family val="2"/>
      </rPr>
      <t>1</t>
    </r>
    <r>
      <rPr>
        <sz val="10"/>
        <rFont val="Arial"/>
        <family val="2"/>
      </rPr>
      <t xml:space="preserve"> Data by race/ethnicity were collected only for students without disabilities and students with disabilities served under the Individuals with Disabilities Education Act (IDEA), but not for students with disabilities served solely under Section 504 of the Rehabilitation Act of 1973.</t>
    </r>
  </si>
  <si>
    <t xml:space="preserve">  Percentages reflect the race/ethnic composition of students without disabilities and students with disabilities served under IDEA.</t>
  </si>
  <si>
    <r>
      <rPr>
        <vertAlign val="superscript"/>
        <sz val="10"/>
        <rFont val="Arial"/>
        <family val="2"/>
      </rPr>
      <t>2</t>
    </r>
    <r>
      <rPr>
        <sz val="10"/>
        <rFont val="Arial"/>
        <family val="2"/>
      </rPr>
      <t xml:space="preserve"> Percentage over all public school students without disabilities and students with disabilities (both served under IDEA and served solely under Section 504).</t>
    </r>
  </si>
  <si>
    <t>SC</t>
  </si>
  <si>
    <r>
      <t>2</t>
    </r>
    <r>
      <rPr>
        <sz val="10"/>
        <rFont val="Arial"/>
        <family val="2"/>
      </rPr>
      <t xml:space="preserve"> Percentage over all public school male students without disabilities and students with disabilities (both served under IDEA and served solely under Section 504).</t>
    </r>
  </si>
  <si>
    <r>
      <t>2</t>
    </r>
    <r>
      <rPr>
        <sz val="10"/>
        <rFont val="Arial"/>
        <family val="2"/>
      </rPr>
      <t xml:space="preserve"> Percentage over all public school female students without disabilities and students with disabilities (both served under IDEA and served solely under Section 504).</t>
    </r>
  </si>
  <si>
    <r>
      <t xml:space="preserve">SOURCE: U.S. Department of Education, Office for Civil Rights, Civil Rights Data Collection, 2013-14, available at </t>
    </r>
    <r>
      <rPr>
        <u/>
        <sz val="10"/>
        <color theme="3"/>
        <rFont val="Arial"/>
        <family val="2"/>
      </rPr>
      <t>http://ocrdata.ed.gov</t>
    </r>
    <r>
      <rPr>
        <sz val="10"/>
        <color theme="1"/>
        <rFont val="Arial"/>
        <family val="2"/>
      </rPr>
      <t xml:space="preserve">. Data notes are available on the Data Notes page, under Additional Resources at </t>
    </r>
    <r>
      <rPr>
        <sz val="10"/>
        <color theme="1"/>
        <rFont val="Arial"/>
        <family val="2"/>
      </rPr>
      <t xml:space="preserve"> </t>
    </r>
    <r>
      <rPr>
        <u/>
        <sz val="10"/>
        <color theme="3"/>
        <rFont val="Arial"/>
        <family val="2"/>
      </rPr>
      <t>http://ocrdata.ed.gov/DataNotes</t>
    </r>
    <r>
      <rPr>
        <sz val="10"/>
        <color theme="1"/>
        <rFont val="Arial"/>
        <family val="2"/>
      </rPr>
      <t xml:space="preserve">. </t>
    </r>
  </si>
  <si>
    <t>1 to 3</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</si>
</sst>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_)"/>
    <numFmt numFmtId="165" formatCode="#,##0.0_)"/>
  </numFmts>
  <fonts count="21" x14ac:knownFonts="1">
    <font>
      <sz val="11"/>
      <color theme="1"/>
      <name val="Calibri"/>
      <family val="2"/>
      <scheme val="minor"/>
    </font>
    <font>
      <sz val="10"/>
      <color theme="1"/>
      <name val="Arial Narrow"/>
      <family val="2"/>
    </font>
    <font>
      <u/>
      <sz val="11"/>
      <color theme="10"/>
      <name val="Calibri"/>
      <family val="2"/>
      <scheme val="minor"/>
    </font>
    <font>
      <u/>
      <sz val="11"/>
      <color theme="11"/>
      <name val="Calibri"/>
      <family val="2"/>
      <scheme val="minor"/>
    </font>
    <font>
      <sz val="11"/>
      <color theme="1"/>
      <name val="Calibri"/>
      <family val="2"/>
      <scheme val="minor"/>
    </font>
    <font>
      <sz val="10"/>
      <name val="MS Sans Serif"/>
      <family val="2"/>
    </font>
    <font>
      <sz val="11"/>
      <color theme="0"/>
      <name val="Arial"/>
      <family val="2"/>
    </font>
    <font>
      <sz val="11"/>
      <name val="Arial"/>
      <family val="2"/>
    </font>
    <font>
      <sz val="14"/>
      <color theme="0"/>
      <name val="Arial"/>
      <family val="2"/>
    </font>
    <font>
      <b/>
      <sz val="14"/>
      <name val="Arial"/>
      <family val="2"/>
    </font>
    <font>
      <sz val="14"/>
      <name val="Arial"/>
      <family val="2"/>
    </font>
    <font>
      <b/>
      <sz val="11"/>
      <name val="Arial"/>
      <family val="2"/>
    </font>
    <font>
      <sz val="10"/>
      <color theme="0"/>
      <name val="Arial"/>
      <family val="2"/>
    </font>
    <font>
      <b/>
      <sz val="10"/>
      <name val="Arial"/>
      <family val="2"/>
    </font>
    <font>
      <sz val="10"/>
      <name val="Arial"/>
      <family val="2"/>
    </font>
    <font>
      <b/>
      <sz val="10"/>
      <color theme="0"/>
      <name val="Arial"/>
      <family val="2"/>
    </font>
    <font>
      <sz val="10"/>
      <color theme="1"/>
      <name val="Arial"/>
      <family val="2"/>
    </font>
    <font>
      <b/>
      <vertAlign val="superscript"/>
      <sz val="10"/>
      <name val="Arial"/>
      <family val="2"/>
    </font>
    <font>
      <vertAlign val="superscript"/>
      <sz val="10"/>
      <name val="Arial"/>
      <family val="2"/>
    </font>
    <font>
      <sz val="8"/>
      <name val="Calibri"/>
      <family val="2"/>
      <scheme val="minor"/>
    </font>
    <font>
      <u/>
      <sz val="10"/>
      <color theme="3"/>
      <name val="Arial"/>
      <family val="2"/>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32">
    <border>
      <left/>
      <right/>
      <top/>
      <bottom/>
      <diagonal/>
    </border>
    <border>
      <left style="thin">
        <color auto="1"/>
      </left>
      <right/>
      <top/>
      <bottom/>
      <diagonal/>
    </border>
    <border>
      <left/>
      <right/>
      <top/>
      <bottom style="medium">
        <color auto="1"/>
      </bottom>
      <diagonal/>
    </border>
    <border>
      <left/>
      <right style="thin">
        <color auto="1"/>
      </right>
      <top style="medium">
        <color auto="1"/>
      </top>
      <bottom/>
      <diagonal/>
    </border>
    <border>
      <left style="thin">
        <color auto="1"/>
      </left>
      <right style="thin">
        <color auto="1"/>
      </right>
      <top style="medium">
        <color auto="1"/>
      </top>
      <bottom/>
      <diagonal/>
    </border>
    <border>
      <left style="thin">
        <color auto="1"/>
      </left>
      <right/>
      <top style="medium">
        <color auto="1"/>
      </top>
      <bottom/>
      <diagonal/>
    </border>
    <border>
      <left style="thin">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style="thin">
        <color auto="1"/>
      </left>
      <right style="hair">
        <color auto="1"/>
      </right>
      <top style="medium">
        <color auto="1"/>
      </top>
      <bottom/>
      <diagonal/>
    </border>
    <border>
      <left style="hair">
        <color auto="1"/>
      </left>
      <right/>
      <top style="medium">
        <color auto="1"/>
      </top>
      <bottom/>
      <diagonal/>
    </border>
    <border>
      <left/>
      <right style="thin">
        <color auto="1"/>
      </right>
      <top/>
      <bottom/>
      <diagonal/>
    </border>
    <border>
      <left style="thin">
        <color auto="1"/>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style="hair">
        <color auto="1"/>
      </right>
      <top style="thin">
        <color auto="1"/>
      </top>
      <bottom style="thin">
        <color auto="1"/>
      </bottom>
      <diagonal/>
    </border>
    <border>
      <left/>
      <right/>
      <top style="thin">
        <color auto="1"/>
      </top>
      <bottom style="thin">
        <color auto="1"/>
      </bottom>
      <diagonal/>
    </border>
    <border>
      <left style="hair">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hair">
        <color auto="1"/>
      </right>
      <top/>
      <bottom/>
      <diagonal/>
    </border>
    <border>
      <left style="hair">
        <color auto="1"/>
      </left>
      <right/>
      <top/>
      <bottom/>
      <diagonal/>
    </border>
    <border>
      <left/>
      <right style="thin">
        <color auto="1"/>
      </right>
      <top/>
      <bottom style="medium">
        <color auto="1"/>
      </bottom>
      <diagonal/>
    </border>
    <border>
      <left style="thin">
        <color auto="1"/>
      </left>
      <right style="thin">
        <color auto="1"/>
      </right>
      <top/>
      <bottom style="medium">
        <color auto="1"/>
      </bottom>
      <diagonal/>
    </border>
    <border>
      <left style="thin">
        <color auto="1"/>
      </left>
      <right/>
      <top/>
      <bottom style="medium">
        <color auto="1"/>
      </bottom>
      <diagonal/>
    </border>
    <border>
      <left/>
      <right style="hair">
        <color auto="1"/>
      </right>
      <top style="thin">
        <color auto="1"/>
      </top>
      <bottom style="medium">
        <color auto="1"/>
      </bottom>
      <diagonal/>
    </border>
    <border>
      <left/>
      <right style="thin">
        <color auto="1"/>
      </right>
      <top style="thin">
        <color auto="1"/>
      </top>
      <bottom style="medium">
        <color auto="1"/>
      </bottom>
      <diagonal/>
    </border>
    <border>
      <left style="thin">
        <color auto="1"/>
      </left>
      <right style="hair">
        <color auto="1"/>
      </right>
      <top/>
      <bottom style="medium">
        <color auto="1"/>
      </bottom>
      <diagonal/>
    </border>
    <border>
      <left style="hair">
        <color auto="1"/>
      </left>
      <right/>
      <top/>
      <bottom style="medium">
        <color auto="1"/>
      </bottom>
      <diagonal/>
    </border>
    <border>
      <left/>
      <right/>
      <top style="medium">
        <color auto="1"/>
      </top>
      <bottom/>
      <diagonal/>
    </border>
    <border>
      <left/>
      <right style="hair">
        <color auto="1"/>
      </right>
      <top/>
      <bottom/>
      <diagonal/>
    </border>
    <border>
      <left/>
      <right style="hair">
        <color auto="1"/>
      </right>
      <top/>
      <bottom style="medium">
        <color auto="1"/>
      </bottom>
      <diagonal/>
    </border>
  </borders>
  <cellStyleXfs count="97">
    <xf numFmtId="0" fontId="0" fillId="0" borderId="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5" fillId="0" borderId="0"/>
    <xf numFmtId="0" fontId="5" fillId="0" borderId="0"/>
    <xf numFmtId="0" fontId="4" fillId="0" borderId="0"/>
    <xf numFmtId="0" fontId="1" fillId="0" borderId="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cellStyleXfs>
  <cellXfs count="128">
    <xf numFmtId="0" fontId="0" fillId="0" borderId="0" xfId="0"/>
    <xf numFmtId="0" fontId="6" fillId="0" borderId="0" xfId="35" applyFont="1"/>
    <xf numFmtId="0" fontId="7" fillId="0" borderId="0" xfId="33" applyFont="1" applyFill="1"/>
    <xf numFmtId="1" fontId="7" fillId="0" borderId="0" xfId="36" applyNumberFormat="1" applyFont="1" applyAlignment="1">
      <alignment wrapText="1"/>
    </xf>
    <xf numFmtId="1" fontId="7" fillId="0" borderId="0" xfId="36" applyNumberFormat="1" applyFont="1" applyBorder="1" applyAlignment="1">
      <alignment wrapText="1"/>
    </xf>
    <xf numFmtId="0" fontId="7" fillId="0" borderId="0" xfId="35" applyFont="1" applyBorder="1"/>
    <xf numFmtId="0" fontId="7" fillId="0" borderId="0" xfId="35" applyFont="1"/>
    <xf numFmtId="0" fontId="8" fillId="0" borderId="0" xfId="35" applyFont="1" applyAlignment="1">
      <alignment horizontal="left"/>
    </xf>
    <xf numFmtId="0" fontId="9" fillId="0" borderId="0" xfId="36" applyFont="1" applyAlignment="1">
      <alignment horizontal="left"/>
    </xf>
    <xf numFmtId="0" fontId="9" fillId="0" borderId="0" xfId="36" applyFont="1" applyAlignment="1">
      <alignment horizontal="right" wrapText="1"/>
    </xf>
    <xf numFmtId="0" fontId="10" fillId="0" borderId="0" xfId="35" applyFont="1" applyBorder="1" applyAlignment="1">
      <alignment horizontal="right"/>
    </xf>
    <xf numFmtId="0" fontId="10" fillId="0" borderId="0" xfId="35" applyFont="1" applyBorder="1" applyAlignment="1">
      <alignment horizontal="left"/>
    </xf>
    <xf numFmtId="0" fontId="10" fillId="0" borderId="0" xfId="35" applyFont="1" applyAlignment="1">
      <alignment horizontal="left"/>
    </xf>
    <xf numFmtId="0" fontId="11" fillId="0" borderId="2" xfId="36" applyFont="1" applyBorder="1"/>
    <xf numFmtId="1" fontId="7" fillId="0" borderId="2" xfId="36" applyNumberFormat="1" applyFont="1" applyBorder="1" applyAlignment="1">
      <alignment wrapText="1"/>
    </xf>
    <xf numFmtId="0" fontId="12" fillId="0" borderId="0" xfId="35" applyFont="1" applyFill="1" applyAlignment="1"/>
    <xf numFmtId="0" fontId="14" fillId="0" borderId="0" xfId="35" applyFont="1" applyFill="1" applyAlignment="1"/>
    <xf numFmtId="0" fontId="13" fillId="0" borderId="22" xfId="34" applyFont="1" applyFill="1" applyBorder="1" applyAlignment="1"/>
    <xf numFmtId="1" fontId="13" fillId="0" borderId="23" xfId="34" applyNumberFormat="1" applyFont="1" applyFill="1" applyBorder="1" applyAlignment="1">
      <alignment horizontal="right" wrapText="1"/>
    </xf>
    <xf numFmtId="1" fontId="13" fillId="0" borderId="24" xfId="34" applyNumberFormat="1" applyFont="1" applyFill="1" applyBorder="1" applyAlignment="1">
      <alignment horizontal="right" wrapText="1"/>
    </xf>
    <xf numFmtId="1" fontId="13" fillId="0" borderId="22" xfId="34" applyNumberFormat="1" applyFont="1" applyFill="1" applyBorder="1" applyAlignment="1">
      <alignment horizontal="right" wrapText="1"/>
    </xf>
    <xf numFmtId="1" fontId="13" fillId="0" borderId="25" xfId="0" applyNumberFormat="1" applyFont="1" applyBorder="1" applyAlignment="1">
      <alignment horizontal="right" wrapText="1"/>
    </xf>
    <xf numFmtId="1" fontId="13" fillId="0" borderId="2" xfId="34" applyNumberFormat="1" applyFont="1" applyFill="1" applyBorder="1" applyAlignment="1">
      <alignment horizontal="right" wrapText="1"/>
    </xf>
    <xf numFmtId="1" fontId="13" fillId="0" borderId="26" xfId="0" applyNumberFormat="1" applyFont="1" applyBorder="1" applyAlignment="1">
      <alignment horizontal="right" wrapText="1"/>
    </xf>
    <xf numFmtId="1" fontId="13" fillId="0" borderId="27" xfId="34" applyNumberFormat="1" applyFont="1" applyFill="1" applyBorder="1" applyAlignment="1">
      <alignment wrapText="1"/>
    </xf>
    <xf numFmtId="1" fontId="13" fillId="0" borderId="28" xfId="34" applyNumberFormat="1" applyFont="1" applyFill="1" applyBorder="1" applyAlignment="1">
      <alignment wrapText="1"/>
    </xf>
    <xf numFmtId="0" fontId="12" fillId="0" borderId="0" xfId="33" applyFont="1" applyFill="1"/>
    <xf numFmtId="0" fontId="14" fillId="2" borderId="29" xfId="34" applyFont="1" applyFill="1" applyBorder="1" applyAlignment="1">
      <alignment horizontal="left" vertical="center"/>
    </xf>
    <xf numFmtId="37" fontId="14" fillId="2" borderId="20" xfId="33" applyNumberFormat="1" applyFont="1" applyFill="1" applyBorder="1"/>
    <xf numFmtId="165" fontId="14" fillId="2" borderId="21" xfId="35" applyNumberFormat="1" applyFont="1" applyFill="1" applyBorder="1"/>
    <xf numFmtId="0" fontId="14" fillId="0" borderId="0" xfId="33" applyFont="1" applyFill="1" applyBorder="1"/>
    <xf numFmtId="0" fontId="14" fillId="0" borderId="0" xfId="33" applyFont="1" applyFill="1"/>
    <xf numFmtId="0" fontId="14" fillId="0" borderId="0" xfId="36" applyFont="1" applyFill="1" applyBorder="1"/>
    <xf numFmtId="37" fontId="14" fillId="0" borderId="20" xfId="33" applyNumberFormat="1" applyFont="1" applyFill="1" applyBorder="1"/>
    <xf numFmtId="165" fontId="14" fillId="0" borderId="21" xfId="35" applyNumberFormat="1" applyFont="1" applyFill="1" applyBorder="1"/>
    <xf numFmtId="0" fontId="14" fillId="2" borderId="0" xfId="36" applyFont="1" applyFill="1" applyBorder="1"/>
    <xf numFmtId="0" fontId="14" fillId="0" borderId="2" xfId="36" applyFont="1" applyFill="1" applyBorder="1"/>
    <xf numFmtId="37" fontId="14" fillId="0" borderId="27" xfId="33" applyNumberFormat="1" applyFont="1" applyFill="1" applyBorder="1"/>
    <xf numFmtId="165" fontId="14" fillId="0" borderId="28" xfId="35" applyNumberFormat="1" applyFont="1" applyFill="1" applyBorder="1"/>
    <xf numFmtId="0" fontId="14" fillId="0" borderId="0" xfId="35" quotePrefix="1" applyFont="1" applyFill="1"/>
    <xf numFmtId="0" fontId="14" fillId="0" borderId="0" xfId="35" applyFont="1" applyFill="1"/>
    <xf numFmtId="0" fontId="14" fillId="0" borderId="0" xfId="35" applyFont="1" applyFill="1" applyBorder="1"/>
    <xf numFmtId="0" fontId="14" fillId="0" borderId="0" xfId="35" quotePrefix="1" applyFont="1" applyFill="1" applyAlignment="1">
      <alignment horizontal="left"/>
    </xf>
    <xf numFmtId="0" fontId="12" fillId="3" borderId="0" xfId="35" applyFont="1" applyFill="1" applyBorder="1"/>
    <xf numFmtId="0" fontId="16" fillId="0" borderId="0" xfId="35" applyFont="1"/>
    <xf numFmtId="0" fontId="14" fillId="0" borderId="0" xfId="33" applyFont="1"/>
    <xf numFmtId="0" fontId="6" fillId="0" borderId="0" xfId="33" applyFont="1"/>
    <xf numFmtId="0" fontId="7" fillId="0" borderId="0" xfId="33" applyFont="1" applyBorder="1"/>
    <xf numFmtId="0" fontId="7" fillId="0" borderId="0" xfId="33" applyFont="1"/>
    <xf numFmtId="164" fontId="14" fillId="2" borderId="20" xfId="35" applyNumberFormat="1" applyFont="1" applyFill="1" applyBorder="1" applyAlignment="1">
      <alignment horizontal="right"/>
    </xf>
    <xf numFmtId="164" fontId="14" fillId="2" borderId="5" xfId="35" applyNumberFormat="1" applyFont="1" applyFill="1" applyBorder="1" applyAlignment="1">
      <alignment horizontal="right"/>
    </xf>
    <xf numFmtId="165" fontId="14" fillId="2" borderId="11" xfId="35" applyNumberFormat="1" applyFont="1" applyFill="1" applyBorder="1" applyAlignment="1">
      <alignment horizontal="right"/>
    </xf>
    <xf numFmtId="164" fontId="14" fillId="2" borderId="1" xfId="35" applyNumberFormat="1" applyFont="1" applyFill="1" applyBorder="1" applyAlignment="1">
      <alignment horizontal="right"/>
    </xf>
    <xf numFmtId="165" fontId="14" fillId="2" borderId="30" xfId="35" applyNumberFormat="1" applyFont="1" applyFill="1" applyBorder="1" applyAlignment="1">
      <alignment horizontal="right"/>
    </xf>
    <xf numFmtId="164" fontId="14" fillId="2" borderId="0" xfId="35" applyNumberFormat="1" applyFont="1" applyFill="1" applyBorder="1" applyAlignment="1">
      <alignment horizontal="right"/>
    </xf>
    <xf numFmtId="164" fontId="14" fillId="2" borderId="21" xfId="35" applyNumberFormat="1" applyFont="1" applyFill="1" applyBorder="1" applyAlignment="1">
      <alignment horizontal="right"/>
    </xf>
    <xf numFmtId="165" fontId="14" fillId="2" borderId="0" xfId="35" applyNumberFormat="1" applyFont="1" applyFill="1" applyBorder="1" applyAlignment="1">
      <alignment horizontal="right"/>
    </xf>
    <xf numFmtId="164" fontId="14" fillId="0" borderId="20" xfId="35" applyNumberFormat="1" applyFont="1" applyFill="1" applyBorder="1" applyAlignment="1">
      <alignment horizontal="right"/>
    </xf>
    <xf numFmtId="164" fontId="14" fillId="0" borderId="1" xfId="35" applyNumberFormat="1" applyFont="1" applyFill="1" applyBorder="1" applyAlignment="1">
      <alignment horizontal="right"/>
    </xf>
    <xf numFmtId="165" fontId="14" fillId="0" borderId="11" xfId="35" applyNumberFormat="1" applyFont="1" applyFill="1" applyBorder="1" applyAlignment="1">
      <alignment horizontal="right"/>
    </xf>
    <xf numFmtId="165" fontId="14" fillId="0" borderId="30" xfId="35" applyNumberFormat="1" applyFont="1" applyFill="1" applyBorder="1" applyAlignment="1">
      <alignment horizontal="right"/>
    </xf>
    <xf numFmtId="164" fontId="14" fillId="0" borderId="0" xfId="35" quotePrefix="1" applyNumberFormat="1" applyFont="1" applyFill="1" applyBorder="1" applyAlignment="1">
      <alignment horizontal="right"/>
    </xf>
    <xf numFmtId="164" fontId="14" fillId="0" borderId="0" xfId="35" applyNumberFormat="1" applyFont="1" applyFill="1" applyBorder="1" applyAlignment="1">
      <alignment horizontal="right"/>
    </xf>
    <xf numFmtId="164" fontId="14" fillId="0" borderId="21" xfId="35" applyNumberFormat="1" applyFont="1" applyFill="1" applyBorder="1" applyAlignment="1">
      <alignment horizontal="right"/>
    </xf>
    <xf numFmtId="165" fontId="14" fillId="0" borderId="0" xfId="35" applyNumberFormat="1" applyFont="1" applyFill="1" applyBorder="1" applyAlignment="1">
      <alignment horizontal="right"/>
    </xf>
    <xf numFmtId="164" fontId="14" fillId="2" borderId="1" xfId="35" quotePrefix="1" applyNumberFormat="1" applyFont="1" applyFill="1" applyBorder="1" applyAlignment="1">
      <alignment horizontal="right"/>
    </xf>
    <xf numFmtId="164" fontId="14" fillId="2" borderId="0" xfId="35" quotePrefix="1" applyNumberFormat="1" applyFont="1" applyFill="1" applyBorder="1" applyAlignment="1">
      <alignment horizontal="right"/>
    </xf>
    <xf numFmtId="164" fontId="14" fillId="2" borderId="21" xfId="35" quotePrefix="1" applyNumberFormat="1" applyFont="1" applyFill="1" applyBorder="1" applyAlignment="1">
      <alignment horizontal="right"/>
    </xf>
    <xf numFmtId="164" fontId="14" fillId="0" borderId="1" xfId="35" quotePrefix="1" applyNumberFormat="1" applyFont="1" applyFill="1" applyBorder="1" applyAlignment="1">
      <alignment horizontal="right"/>
    </xf>
    <xf numFmtId="164" fontId="14" fillId="0" borderId="21" xfId="35" quotePrefix="1" applyNumberFormat="1" applyFont="1" applyFill="1" applyBorder="1" applyAlignment="1">
      <alignment horizontal="right"/>
    </xf>
    <xf numFmtId="164" fontId="14" fillId="0" borderId="20" xfId="35" quotePrefix="1" applyNumberFormat="1" applyFont="1" applyFill="1" applyBorder="1" applyAlignment="1">
      <alignment horizontal="right"/>
    </xf>
    <xf numFmtId="164" fontId="14" fillId="0" borderId="24" xfId="35" applyNumberFormat="1" applyFont="1" applyFill="1" applyBorder="1" applyAlignment="1">
      <alignment horizontal="right"/>
    </xf>
    <xf numFmtId="165" fontId="14" fillId="0" borderId="22" xfId="35" applyNumberFormat="1" applyFont="1" applyFill="1" applyBorder="1" applyAlignment="1">
      <alignment horizontal="right"/>
    </xf>
    <xf numFmtId="164" fontId="14" fillId="0" borderId="24" xfId="35" quotePrefix="1" applyNumberFormat="1" applyFont="1" applyFill="1" applyBorder="1" applyAlignment="1">
      <alignment horizontal="right"/>
    </xf>
    <xf numFmtId="165" fontId="14" fillId="0" borderId="31" xfId="35" applyNumberFormat="1" applyFont="1" applyFill="1" applyBorder="1" applyAlignment="1">
      <alignment horizontal="right"/>
    </xf>
    <xf numFmtId="164" fontId="14" fillId="0" borderId="2" xfId="35" applyNumberFormat="1" applyFont="1" applyFill="1" applyBorder="1" applyAlignment="1">
      <alignment horizontal="right"/>
    </xf>
    <xf numFmtId="164" fontId="14" fillId="0" borderId="2" xfId="35" quotePrefix="1" applyNumberFormat="1" applyFont="1" applyFill="1" applyBorder="1" applyAlignment="1">
      <alignment horizontal="right"/>
    </xf>
    <xf numFmtId="164" fontId="14" fillId="0" borderId="28" xfId="35" applyNumberFormat="1" applyFont="1" applyFill="1" applyBorder="1" applyAlignment="1">
      <alignment horizontal="right"/>
    </xf>
    <xf numFmtId="165" fontId="14" fillId="0" borderId="2" xfId="35" applyNumberFormat="1" applyFont="1" applyFill="1" applyBorder="1" applyAlignment="1">
      <alignment horizontal="right"/>
    </xf>
    <xf numFmtId="164" fontId="14" fillId="2" borderId="20" xfId="35" quotePrefix="1" applyNumberFormat="1" applyFont="1" applyFill="1" applyBorder="1" applyAlignment="1">
      <alignment horizontal="right"/>
    </xf>
    <xf numFmtId="164" fontId="14" fillId="0" borderId="27" xfId="35" applyNumberFormat="1" applyFont="1" applyFill="1" applyBorder="1" applyAlignment="1">
      <alignment horizontal="right"/>
    </xf>
    <xf numFmtId="0" fontId="6" fillId="0" borderId="0" xfId="33" applyFont="1" applyFill="1" applyBorder="1"/>
    <xf numFmtId="0" fontId="6" fillId="3" borderId="0" xfId="35" applyFont="1" applyFill="1" applyBorder="1"/>
    <xf numFmtId="0" fontId="7" fillId="3" borderId="0" xfId="35" applyFont="1" applyFill="1" applyBorder="1"/>
    <xf numFmtId="0" fontId="7" fillId="3" borderId="0" xfId="33" applyFont="1" applyFill="1" applyBorder="1"/>
    <xf numFmtId="1" fontId="13" fillId="0" borderId="25" xfId="34" applyNumberFormat="1" applyFont="1" applyFill="1" applyBorder="1" applyAlignment="1">
      <alignment horizontal="right" wrapText="1"/>
    </xf>
    <xf numFmtId="1" fontId="13" fillId="0" borderId="26" xfId="34" applyNumberFormat="1" applyFont="1" applyFill="1" applyBorder="1" applyAlignment="1">
      <alignment horizontal="right" wrapText="1"/>
    </xf>
    <xf numFmtId="164" fontId="14" fillId="2" borderId="20" xfId="35" applyNumberFormat="1" applyFont="1" applyFill="1" applyBorder="1"/>
    <xf numFmtId="37" fontId="14" fillId="2" borderId="20" xfId="33" applyNumberFormat="1" applyFont="1" applyFill="1" applyBorder="1" applyAlignment="1">
      <alignment horizontal="right"/>
    </xf>
    <xf numFmtId="164" fontId="14" fillId="0" borderId="20" xfId="35" applyNumberFormat="1" applyFont="1" applyFill="1" applyBorder="1"/>
    <xf numFmtId="37" fontId="14" fillId="0" borderId="20" xfId="33" applyNumberFormat="1" applyFont="1" applyFill="1" applyBorder="1" applyAlignment="1">
      <alignment horizontal="right"/>
    </xf>
    <xf numFmtId="164" fontId="14" fillId="0" borderId="27" xfId="35" applyNumberFormat="1" applyFont="1" applyFill="1" applyBorder="1"/>
    <xf numFmtId="37" fontId="14" fillId="0" borderId="27" xfId="33" applyNumberFormat="1" applyFont="1" applyFill="1" applyBorder="1" applyAlignment="1">
      <alignment horizontal="right"/>
    </xf>
    <xf numFmtId="0" fontId="6" fillId="0" borderId="0" xfId="33" applyFont="1" applyFill="1"/>
    <xf numFmtId="0" fontId="6" fillId="3" borderId="0" xfId="35" applyFont="1" applyFill="1" applyBorder="1" applyAlignment="1">
      <alignment horizontal="right"/>
    </xf>
    <xf numFmtId="0" fontId="12" fillId="0" borderId="0" xfId="35" applyFont="1"/>
    <xf numFmtId="0" fontId="13" fillId="0" borderId="2" xfId="36" applyFont="1" applyBorder="1"/>
    <xf numFmtId="1" fontId="14" fillId="0" borderId="2" xfId="36" applyNumberFormat="1" applyFont="1" applyBorder="1" applyAlignment="1">
      <alignment wrapText="1"/>
    </xf>
    <xf numFmtId="0" fontId="14" fillId="0" borderId="0" xfId="35" applyFont="1" applyBorder="1"/>
    <xf numFmtId="0" fontId="14" fillId="0" borderId="0" xfId="35" applyFont="1"/>
    <xf numFmtId="0" fontId="6" fillId="0" borderId="0" xfId="33" applyFont="1" applyBorder="1"/>
    <xf numFmtId="0" fontId="6" fillId="0" borderId="0" xfId="35" applyFont="1" applyBorder="1"/>
    <xf numFmtId="0" fontId="6" fillId="3" borderId="0" xfId="33" applyFont="1" applyFill="1" applyBorder="1"/>
    <xf numFmtId="0" fontId="18" fillId="0" borderId="0" xfId="35" quotePrefix="1" applyFont="1" applyFill="1" applyAlignment="1">
      <alignment horizontal="left"/>
    </xf>
    <xf numFmtId="0" fontId="16" fillId="0" borderId="0" xfId="0" applyFont="1" applyAlignment="1">
      <alignment vertical="center"/>
    </xf>
    <xf numFmtId="1" fontId="13" fillId="0" borderId="9" xfId="34" applyNumberFormat="1" applyFont="1" applyFill="1" applyBorder="1" applyAlignment="1">
      <alignment horizontal="center" wrapText="1"/>
    </xf>
    <xf numFmtId="1" fontId="13" fillId="0" borderId="20" xfId="34" applyNumberFormat="1" applyFont="1" applyFill="1" applyBorder="1" applyAlignment="1">
      <alignment horizontal="center" wrapText="1"/>
    </xf>
    <xf numFmtId="1" fontId="13" fillId="0" borderId="10" xfId="34" applyNumberFormat="1" applyFont="1" applyFill="1" applyBorder="1" applyAlignment="1">
      <alignment horizontal="center" wrapText="1"/>
    </xf>
    <xf numFmtId="1" fontId="15" fillId="0" borderId="21" xfId="34" applyNumberFormat="1" applyFont="1" applyFill="1" applyBorder="1" applyAlignment="1">
      <alignment horizontal="center" wrapText="1"/>
    </xf>
    <xf numFmtId="1" fontId="13" fillId="0" borderId="15" xfId="34" applyNumberFormat="1" applyFont="1" applyFill="1" applyBorder="1" applyAlignment="1">
      <alignment horizontal="center" wrapText="1"/>
    </xf>
    <xf numFmtId="1" fontId="13" fillId="0" borderId="16" xfId="34" applyNumberFormat="1" applyFont="1" applyFill="1" applyBorder="1" applyAlignment="1">
      <alignment horizontal="center" wrapText="1"/>
    </xf>
    <xf numFmtId="1" fontId="13" fillId="0" borderId="17" xfId="34" applyNumberFormat="1" applyFont="1" applyFill="1" applyBorder="1" applyAlignment="1">
      <alignment horizontal="center" wrapText="1"/>
    </xf>
    <xf numFmtId="1" fontId="13" fillId="0" borderId="18" xfId="34" applyNumberFormat="1" applyFont="1" applyFill="1" applyBorder="1" applyAlignment="1">
      <alignment horizontal="center" wrapText="1"/>
    </xf>
    <xf numFmtId="1" fontId="13" fillId="0" borderId="19" xfId="34" applyNumberFormat="1" applyFont="1" applyFill="1" applyBorder="1" applyAlignment="1">
      <alignment horizontal="center" wrapText="1"/>
    </xf>
    <xf numFmtId="1" fontId="13" fillId="0" borderId="5" xfId="34" applyNumberFormat="1" applyFont="1" applyFill="1" applyBorder="1" applyAlignment="1">
      <alignment horizontal="center" vertical="center" wrapText="1"/>
    </xf>
    <xf numFmtId="1" fontId="13" fillId="0" borderId="3" xfId="34" applyNumberFormat="1" applyFont="1" applyFill="1" applyBorder="1" applyAlignment="1">
      <alignment horizontal="center" vertical="center" wrapText="1"/>
    </xf>
    <xf numFmtId="1" fontId="13" fillId="0" borderId="13" xfId="34" applyNumberFormat="1" applyFont="1" applyFill="1" applyBorder="1" applyAlignment="1">
      <alignment horizontal="center" vertical="center" wrapText="1"/>
    </xf>
    <xf numFmtId="1" fontId="13" fillId="0" borderId="14" xfId="34" applyNumberFormat="1" applyFont="1" applyFill="1" applyBorder="1" applyAlignment="1">
      <alignment horizontal="center" vertical="center" wrapText="1"/>
    </xf>
    <xf numFmtId="0" fontId="13" fillId="0" borderId="3" xfId="34" applyFont="1" applyFill="1" applyBorder="1" applyAlignment="1">
      <alignment horizontal="left"/>
    </xf>
    <xf numFmtId="0" fontId="13" fillId="0" borderId="11" xfId="34" applyFont="1" applyFill="1" applyBorder="1" applyAlignment="1">
      <alignment horizontal="left"/>
    </xf>
    <xf numFmtId="1" fontId="13" fillId="0" borderId="4" xfId="34" applyNumberFormat="1" applyFont="1" applyFill="1" applyBorder="1" applyAlignment="1">
      <alignment horizontal="center" wrapText="1"/>
    </xf>
    <xf numFmtId="1" fontId="13" fillId="0" borderId="12" xfId="34" applyNumberFormat="1" applyFont="1" applyFill="1" applyBorder="1" applyAlignment="1">
      <alignment horizontal="center" wrapText="1"/>
    </xf>
    <xf numFmtId="1" fontId="13" fillId="0" borderId="6" xfId="34" applyNumberFormat="1" applyFont="1" applyFill="1" applyBorder="1" applyAlignment="1">
      <alignment horizontal="center" vertical="center"/>
    </xf>
    <xf numFmtId="1" fontId="13" fillId="0" borderId="7" xfId="34" applyNumberFormat="1" applyFont="1" applyFill="1" applyBorder="1" applyAlignment="1">
      <alignment horizontal="center" vertical="center"/>
    </xf>
    <xf numFmtId="1" fontId="13" fillId="0" borderId="8" xfId="34" applyNumberFormat="1" applyFont="1" applyFill="1" applyBorder="1" applyAlignment="1">
      <alignment horizontal="center" vertical="center"/>
    </xf>
    <xf numFmtId="1" fontId="13" fillId="0" borderId="4" xfId="34" applyNumberFormat="1" applyFont="1" applyFill="1" applyBorder="1" applyAlignment="1">
      <alignment horizontal="center" vertical="center" wrapText="1"/>
    </xf>
    <xf numFmtId="1" fontId="13" fillId="0" borderId="12" xfId="34" applyNumberFormat="1" applyFont="1" applyFill="1" applyBorder="1" applyAlignment="1">
      <alignment horizontal="center" vertical="center" wrapText="1"/>
    </xf>
    <xf numFmtId="1" fontId="13" fillId="0" borderId="23" xfId="34" applyNumberFormat="1" applyFont="1" applyFill="1" applyBorder="1" applyAlignment="1">
      <alignment horizontal="center" vertical="center" wrapText="1"/>
    </xf>
  </cellXfs>
  <cellStyles count="97">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Followed Hyperlink" xfId="62" builtinId="9" hidden="1"/>
    <cellStyle name="Followed Hyperlink" xfId="64" builtinId="9" hidden="1"/>
    <cellStyle name="Followed Hyperlink" xfId="66" builtinId="9" hidden="1"/>
    <cellStyle name="Followed Hyperlink" xfId="68" builtinId="9" hidden="1"/>
    <cellStyle name="Followed Hyperlink" xfId="70" builtinId="9" hidden="1"/>
    <cellStyle name="Followed Hyperlink" xfId="72" builtinId="9" hidden="1"/>
    <cellStyle name="Followed Hyperlink" xfId="74" builtinId="9" hidden="1"/>
    <cellStyle name="Followed Hyperlink" xfId="76" builtinId="9" hidden="1"/>
    <cellStyle name="Followed Hyperlink" xfId="78" builtinId="9" hidden="1"/>
    <cellStyle name="Followed Hyperlink" xfId="80" builtinId="9" hidden="1"/>
    <cellStyle name="Followed Hyperlink" xfId="82" builtinId="9" hidden="1"/>
    <cellStyle name="Followed Hyperlink" xfId="84" builtinId="9" hidden="1"/>
    <cellStyle name="Followed Hyperlink" xfId="86" builtinId="9" hidden="1"/>
    <cellStyle name="Followed Hyperlink" xfId="88" builtinId="9" hidden="1"/>
    <cellStyle name="Followed Hyperlink" xfId="90" builtinId="9" hidden="1"/>
    <cellStyle name="Followed Hyperlink" xfId="92" builtinId="9" hidden="1"/>
    <cellStyle name="Followed Hyperlink" xfId="94" builtinId="9" hidden="1"/>
    <cellStyle name="Followed Hyperlink" xfId="96"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Hyperlink" xfId="65" builtinId="8" hidden="1"/>
    <cellStyle name="Hyperlink" xfId="67" builtinId="8" hidden="1"/>
    <cellStyle name="Hyperlink" xfId="69" builtinId="8" hidden="1"/>
    <cellStyle name="Hyperlink" xfId="71" builtinId="8" hidden="1"/>
    <cellStyle name="Hyperlink" xfId="73" builtinId="8" hidden="1"/>
    <cellStyle name="Hyperlink" xfId="75" builtinId="8" hidden="1"/>
    <cellStyle name="Hyperlink" xfId="77" builtinId="8" hidden="1"/>
    <cellStyle name="Hyperlink" xfId="79" builtinId="8" hidden="1"/>
    <cellStyle name="Hyperlink" xfId="81" builtinId="8" hidden="1"/>
    <cellStyle name="Hyperlink" xfId="83" builtinId="8" hidden="1"/>
    <cellStyle name="Hyperlink" xfId="85" builtinId="8" hidden="1"/>
    <cellStyle name="Hyperlink" xfId="87" builtinId="8" hidden="1"/>
    <cellStyle name="Hyperlink" xfId="89" builtinId="8" hidden="1"/>
    <cellStyle name="Hyperlink" xfId="91" builtinId="8" hidden="1"/>
    <cellStyle name="Hyperlink" xfId="93" builtinId="8" hidden="1"/>
    <cellStyle name="Hyperlink" xfId="95" builtinId="8" hidden="1"/>
    <cellStyle name="Normal" xfId="0" builtinId="0"/>
    <cellStyle name="Normal 2 2" xfId="33"/>
    <cellStyle name="Normal 3" xfId="35"/>
    <cellStyle name="Normal 6" xfId="34"/>
    <cellStyle name="Normal 9" xfId="3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enableFormatConditionsCalculation="0">
    <pageSetUpPr fitToPage="1"/>
  </sheetPr>
  <dimension ref="A1:Z69"/>
  <sheetViews>
    <sheetView showGridLines="0" tabSelected="1" workbookViewId="0"/>
  </sheetViews>
  <sheetFormatPr defaultColWidth="10.140625" defaultRowHeight="15" customHeight="1" x14ac:dyDescent="0.2"/>
  <cols>
    <col min="1" max="1" width="8.28515625" style="46" customWidth="1"/>
    <col min="2" max="2" width="16.85546875" style="6" customWidth="1"/>
    <col min="3" max="21" width="10.85546875" style="6" customWidth="1"/>
    <col min="22" max="22" width="10.85546875" style="5" customWidth="1"/>
    <col min="23" max="23" width="10.85546875" style="47" customWidth="1"/>
    <col min="24" max="25" width="10.85546875" style="6" customWidth="1"/>
    <col min="26" max="16384" width="10.140625" style="48"/>
  </cols>
  <sheetData>
    <row r="1" spans="1:25" s="6" customFormat="1" ht="15" customHeight="1" x14ac:dyDescent="0.2">
      <c r="A1" s="1"/>
      <c r="B1" s="2"/>
      <c r="C1" s="3"/>
      <c r="D1" s="3"/>
      <c r="E1" s="3"/>
      <c r="F1" s="3"/>
      <c r="G1" s="3"/>
      <c r="H1" s="3"/>
      <c r="I1" s="3"/>
      <c r="J1" s="3"/>
      <c r="K1" s="3"/>
      <c r="L1" s="3"/>
      <c r="M1" s="3"/>
      <c r="N1" s="3"/>
      <c r="O1" s="3"/>
      <c r="P1" s="3"/>
      <c r="Q1" s="3"/>
      <c r="R1" s="3"/>
      <c r="S1" s="3"/>
      <c r="T1" s="3"/>
      <c r="U1" s="3"/>
      <c r="V1" s="4"/>
      <c r="W1" s="5"/>
      <c r="X1" s="3"/>
      <c r="Y1" s="3"/>
    </row>
    <row r="2" spans="1:25" s="12" customFormat="1" ht="15" customHeight="1" x14ac:dyDescent="0.25">
      <c r="A2" s="7"/>
      <c r="B2" s="8" t="str">
        <f>CONCATENATE("Number and percentage of public school students with disabilities receiving ",LOWER(A7), " by race/ethnicity, by state: School Year 2013-14")</f>
        <v>Number and percentage of public school students with disabilities receiving expulsions without educational services by race/ethnicity, by state: School Year 2013-14</v>
      </c>
      <c r="C2" s="9"/>
      <c r="D2" s="9"/>
      <c r="E2" s="9"/>
      <c r="F2" s="9"/>
      <c r="G2" s="9"/>
      <c r="H2" s="9"/>
      <c r="I2" s="9"/>
      <c r="J2" s="9"/>
      <c r="K2" s="9"/>
      <c r="L2" s="9"/>
      <c r="M2" s="9"/>
      <c r="N2" s="9"/>
      <c r="O2" s="9"/>
      <c r="P2" s="9"/>
      <c r="Q2" s="9"/>
      <c r="R2" s="10"/>
      <c r="S2" s="10"/>
      <c r="T2" s="9"/>
      <c r="U2" s="9"/>
      <c r="V2" s="11"/>
    </row>
    <row r="3" spans="1:25" s="6" customFormat="1" ht="15" customHeight="1" thickBot="1" x14ac:dyDescent="0.3">
      <c r="A3" s="1"/>
      <c r="B3" s="13"/>
      <c r="C3" s="14"/>
      <c r="D3" s="14"/>
      <c r="E3" s="14"/>
      <c r="F3" s="14"/>
      <c r="G3" s="14"/>
      <c r="H3" s="14"/>
      <c r="I3" s="14"/>
      <c r="J3" s="14"/>
      <c r="K3" s="14"/>
      <c r="L3" s="14"/>
      <c r="M3" s="14"/>
      <c r="N3" s="14"/>
      <c r="O3" s="14"/>
      <c r="P3" s="14"/>
      <c r="Q3" s="14"/>
      <c r="R3" s="14"/>
      <c r="S3" s="14"/>
      <c r="T3" s="14"/>
      <c r="U3" s="14"/>
      <c r="V3" s="14"/>
      <c r="W3" s="5"/>
      <c r="X3" s="14"/>
      <c r="Y3" s="14"/>
    </row>
    <row r="4" spans="1:25" s="16" customFormat="1" ht="24.95" customHeight="1" x14ac:dyDescent="0.2">
      <c r="A4" s="15"/>
      <c r="B4" s="118" t="s">
        <v>0</v>
      </c>
      <c r="C4" s="120" t="s">
        <v>54</v>
      </c>
      <c r="D4" s="114" t="s">
        <v>55</v>
      </c>
      <c r="E4" s="115"/>
      <c r="F4" s="114" t="s">
        <v>56</v>
      </c>
      <c r="G4" s="115"/>
      <c r="H4" s="122" t="s">
        <v>57</v>
      </c>
      <c r="I4" s="123"/>
      <c r="J4" s="123"/>
      <c r="K4" s="123"/>
      <c r="L4" s="123"/>
      <c r="M4" s="123"/>
      <c r="N4" s="123"/>
      <c r="O4" s="123"/>
      <c r="P4" s="123"/>
      <c r="Q4" s="123"/>
      <c r="R4" s="123"/>
      <c r="S4" s="123"/>
      <c r="T4" s="123"/>
      <c r="U4" s="124"/>
      <c r="V4" s="114" t="s">
        <v>58</v>
      </c>
      <c r="W4" s="115"/>
      <c r="X4" s="105" t="s">
        <v>59</v>
      </c>
      <c r="Y4" s="107" t="s">
        <v>60</v>
      </c>
    </row>
    <row r="5" spans="1:25" s="16" customFormat="1" ht="24.95" customHeight="1" x14ac:dyDescent="0.2">
      <c r="A5" s="15"/>
      <c r="B5" s="119"/>
      <c r="C5" s="121"/>
      <c r="D5" s="116"/>
      <c r="E5" s="117"/>
      <c r="F5" s="116"/>
      <c r="G5" s="117"/>
      <c r="H5" s="109" t="s">
        <v>61</v>
      </c>
      <c r="I5" s="110"/>
      <c r="J5" s="111" t="s">
        <v>62</v>
      </c>
      <c r="K5" s="110"/>
      <c r="L5" s="112" t="s">
        <v>63</v>
      </c>
      <c r="M5" s="110"/>
      <c r="N5" s="112" t="s">
        <v>64</v>
      </c>
      <c r="O5" s="110"/>
      <c r="P5" s="112" t="s">
        <v>65</v>
      </c>
      <c r="Q5" s="110"/>
      <c r="R5" s="112" t="s">
        <v>66</v>
      </c>
      <c r="S5" s="110"/>
      <c r="T5" s="112" t="s">
        <v>67</v>
      </c>
      <c r="U5" s="113"/>
      <c r="V5" s="116"/>
      <c r="W5" s="117"/>
      <c r="X5" s="106"/>
      <c r="Y5" s="108"/>
    </row>
    <row r="6" spans="1:25" s="16" customFormat="1" ht="15" customHeight="1" thickBot="1" x14ac:dyDescent="0.25">
      <c r="A6" s="15"/>
      <c r="B6" s="17"/>
      <c r="C6" s="18"/>
      <c r="D6" s="19" t="s">
        <v>68</v>
      </c>
      <c r="E6" s="20" t="s">
        <v>69</v>
      </c>
      <c r="F6" s="19" t="s">
        <v>68</v>
      </c>
      <c r="G6" s="20" t="s">
        <v>69</v>
      </c>
      <c r="H6" s="19" t="s">
        <v>68</v>
      </c>
      <c r="I6" s="21" t="s">
        <v>70</v>
      </c>
      <c r="J6" s="22" t="s">
        <v>68</v>
      </c>
      <c r="K6" s="21" t="s">
        <v>70</v>
      </c>
      <c r="L6" s="22" t="s">
        <v>68</v>
      </c>
      <c r="M6" s="21" t="s">
        <v>70</v>
      </c>
      <c r="N6" s="22" t="s">
        <v>68</v>
      </c>
      <c r="O6" s="21" t="s">
        <v>70</v>
      </c>
      <c r="P6" s="22" t="s">
        <v>68</v>
      </c>
      <c r="Q6" s="21" t="s">
        <v>70</v>
      </c>
      <c r="R6" s="22" t="s">
        <v>68</v>
      </c>
      <c r="S6" s="21" t="s">
        <v>70</v>
      </c>
      <c r="T6" s="22" t="s">
        <v>68</v>
      </c>
      <c r="U6" s="23" t="s">
        <v>70</v>
      </c>
      <c r="V6" s="22" t="s">
        <v>68</v>
      </c>
      <c r="W6" s="20" t="s">
        <v>69</v>
      </c>
      <c r="X6" s="24"/>
      <c r="Y6" s="25"/>
    </row>
    <row r="7" spans="1:25" s="31" customFormat="1" ht="15" customHeight="1" x14ac:dyDescent="0.2">
      <c r="A7" s="26" t="s">
        <v>53</v>
      </c>
      <c r="B7" s="27" t="s">
        <v>52</v>
      </c>
      <c r="C7" s="49">
        <v>8776</v>
      </c>
      <c r="D7" s="50">
        <v>856</v>
      </c>
      <c r="E7" s="51">
        <v>9.8000000000000007</v>
      </c>
      <c r="F7" s="50">
        <v>7920</v>
      </c>
      <c r="G7" s="51">
        <v>90.2</v>
      </c>
      <c r="H7" s="52">
        <v>173</v>
      </c>
      <c r="I7" s="53">
        <v>2.2000000000000002</v>
      </c>
      <c r="J7" s="54">
        <v>39</v>
      </c>
      <c r="K7" s="53">
        <v>0.5</v>
      </c>
      <c r="L7" s="54">
        <v>998</v>
      </c>
      <c r="M7" s="53">
        <v>12.6</v>
      </c>
      <c r="N7" s="54">
        <v>1657</v>
      </c>
      <c r="O7" s="53">
        <v>20.9</v>
      </c>
      <c r="P7" s="54">
        <v>4634</v>
      </c>
      <c r="Q7" s="53">
        <v>58.5</v>
      </c>
      <c r="R7" s="54">
        <v>11</v>
      </c>
      <c r="S7" s="53">
        <v>0.1</v>
      </c>
      <c r="T7" s="55">
        <v>408</v>
      </c>
      <c r="U7" s="51">
        <v>5.2</v>
      </c>
      <c r="V7" s="50">
        <v>394</v>
      </c>
      <c r="W7" s="56">
        <v>4.5</v>
      </c>
      <c r="X7" s="28">
        <v>95507</v>
      </c>
      <c r="Y7" s="29">
        <v>99.7</v>
      </c>
    </row>
    <row r="8" spans="1:25" s="31" customFormat="1" ht="15" customHeight="1" x14ac:dyDescent="0.2">
      <c r="A8" s="26" t="s">
        <v>53</v>
      </c>
      <c r="B8" s="32" t="s">
        <v>24</v>
      </c>
      <c r="C8" s="57">
        <v>35</v>
      </c>
      <c r="D8" s="58" t="s">
        <v>91</v>
      </c>
      <c r="E8" s="59">
        <v>5.7</v>
      </c>
      <c r="F8" s="58">
        <v>33</v>
      </c>
      <c r="G8" s="59">
        <v>94.3</v>
      </c>
      <c r="H8" s="58">
        <v>0</v>
      </c>
      <c r="I8" s="60">
        <v>0</v>
      </c>
      <c r="J8" s="62">
        <v>0</v>
      </c>
      <c r="K8" s="60">
        <v>0</v>
      </c>
      <c r="L8" s="62" t="s">
        <v>91</v>
      </c>
      <c r="M8" s="60">
        <v>6.1</v>
      </c>
      <c r="N8" s="62">
        <v>15</v>
      </c>
      <c r="O8" s="60">
        <v>45.5</v>
      </c>
      <c r="P8" s="62">
        <v>16</v>
      </c>
      <c r="Q8" s="60">
        <v>48.5</v>
      </c>
      <c r="R8" s="62">
        <v>0</v>
      </c>
      <c r="S8" s="60">
        <v>0</v>
      </c>
      <c r="T8" s="63">
        <v>0</v>
      </c>
      <c r="U8" s="59">
        <v>0</v>
      </c>
      <c r="V8" s="58">
        <v>0</v>
      </c>
      <c r="W8" s="64">
        <v>0</v>
      </c>
      <c r="X8" s="33">
        <v>1397</v>
      </c>
      <c r="Y8" s="34">
        <v>100</v>
      </c>
    </row>
    <row r="9" spans="1:25" s="31" customFormat="1" ht="15" customHeight="1" x14ac:dyDescent="0.2">
      <c r="A9" s="26" t="s">
        <v>53</v>
      </c>
      <c r="B9" s="35" t="s">
        <v>25</v>
      </c>
      <c r="C9" s="49" t="s">
        <v>91</v>
      </c>
      <c r="D9" s="52">
        <v>0</v>
      </c>
      <c r="E9" s="51">
        <v>0</v>
      </c>
      <c r="F9" s="52" t="s">
        <v>91</v>
      </c>
      <c r="G9" s="51">
        <v>100</v>
      </c>
      <c r="H9" s="52">
        <v>0</v>
      </c>
      <c r="I9" s="53">
        <v>0</v>
      </c>
      <c r="J9" s="54">
        <v>0</v>
      </c>
      <c r="K9" s="53">
        <v>0</v>
      </c>
      <c r="L9" s="54">
        <v>0</v>
      </c>
      <c r="M9" s="53">
        <v>0</v>
      </c>
      <c r="N9" s="66">
        <v>0</v>
      </c>
      <c r="O9" s="53">
        <v>0</v>
      </c>
      <c r="P9" s="66">
        <v>0</v>
      </c>
      <c r="Q9" s="53">
        <v>0</v>
      </c>
      <c r="R9" s="54">
        <v>0</v>
      </c>
      <c r="S9" s="53">
        <v>0</v>
      </c>
      <c r="T9" s="55" t="s">
        <v>91</v>
      </c>
      <c r="U9" s="51">
        <v>100</v>
      </c>
      <c r="V9" s="65">
        <v>0</v>
      </c>
      <c r="W9" s="56">
        <v>0</v>
      </c>
      <c r="X9" s="28">
        <v>495</v>
      </c>
      <c r="Y9" s="29">
        <v>100</v>
      </c>
    </row>
    <row r="10" spans="1:25" s="31" customFormat="1" ht="15" customHeight="1" x14ac:dyDescent="0.2">
      <c r="A10" s="26" t="s">
        <v>53</v>
      </c>
      <c r="B10" s="32" t="s">
        <v>1</v>
      </c>
      <c r="C10" s="57">
        <v>27</v>
      </c>
      <c r="D10" s="58" t="s">
        <v>91</v>
      </c>
      <c r="E10" s="59">
        <v>7.4</v>
      </c>
      <c r="F10" s="58">
        <v>25</v>
      </c>
      <c r="G10" s="59">
        <v>92.6</v>
      </c>
      <c r="H10" s="68">
        <v>0</v>
      </c>
      <c r="I10" s="60">
        <v>0</v>
      </c>
      <c r="J10" s="62">
        <v>0</v>
      </c>
      <c r="K10" s="60">
        <v>0</v>
      </c>
      <c r="L10" s="61">
        <v>11</v>
      </c>
      <c r="M10" s="60">
        <v>44</v>
      </c>
      <c r="N10" s="61">
        <v>4</v>
      </c>
      <c r="O10" s="60">
        <v>16</v>
      </c>
      <c r="P10" s="62">
        <v>10</v>
      </c>
      <c r="Q10" s="60">
        <v>40</v>
      </c>
      <c r="R10" s="62">
        <v>0</v>
      </c>
      <c r="S10" s="60">
        <v>0</v>
      </c>
      <c r="T10" s="63">
        <v>0</v>
      </c>
      <c r="U10" s="59">
        <v>0</v>
      </c>
      <c r="V10" s="58">
        <v>0</v>
      </c>
      <c r="W10" s="64">
        <v>0</v>
      </c>
      <c r="X10" s="33">
        <v>1913</v>
      </c>
      <c r="Y10" s="34">
        <v>100</v>
      </c>
    </row>
    <row r="11" spans="1:25" s="31" customFormat="1" ht="15" customHeight="1" x14ac:dyDescent="0.2">
      <c r="A11" s="26" t="s">
        <v>53</v>
      </c>
      <c r="B11" s="35" t="s">
        <v>26</v>
      </c>
      <c r="C11" s="49">
        <v>15</v>
      </c>
      <c r="D11" s="52" t="s">
        <v>91</v>
      </c>
      <c r="E11" s="51">
        <v>13.3</v>
      </c>
      <c r="F11" s="52">
        <v>13</v>
      </c>
      <c r="G11" s="51">
        <v>86.7</v>
      </c>
      <c r="H11" s="52">
        <v>0</v>
      </c>
      <c r="I11" s="53">
        <v>0</v>
      </c>
      <c r="J11" s="54">
        <v>0</v>
      </c>
      <c r="K11" s="53">
        <v>0</v>
      </c>
      <c r="L11" s="66" t="s">
        <v>91</v>
      </c>
      <c r="M11" s="53">
        <v>15.4</v>
      </c>
      <c r="N11" s="54">
        <v>5</v>
      </c>
      <c r="O11" s="53">
        <v>38.5</v>
      </c>
      <c r="P11" s="54">
        <v>6</v>
      </c>
      <c r="Q11" s="53">
        <v>46.2</v>
      </c>
      <c r="R11" s="54">
        <v>0</v>
      </c>
      <c r="S11" s="53">
        <v>0</v>
      </c>
      <c r="T11" s="55">
        <v>0</v>
      </c>
      <c r="U11" s="51">
        <v>0</v>
      </c>
      <c r="V11" s="52">
        <v>0</v>
      </c>
      <c r="W11" s="56">
        <v>0</v>
      </c>
      <c r="X11" s="28">
        <v>1085</v>
      </c>
      <c r="Y11" s="29">
        <v>100</v>
      </c>
    </row>
    <row r="12" spans="1:25" s="31" customFormat="1" ht="15" customHeight="1" x14ac:dyDescent="0.2">
      <c r="A12" s="26" t="s">
        <v>53</v>
      </c>
      <c r="B12" s="32" t="s">
        <v>2</v>
      </c>
      <c r="C12" s="57">
        <v>586</v>
      </c>
      <c r="D12" s="58">
        <v>54</v>
      </c>
      <c r="E12" s="59">
        <v>9.1999999999999993</v>
      </c>
      <c r="F12" s="58">
        <v>532</v>
      </c>
      <c r="G12" s="59">
        <v>90.8</v>
      </c>
      <c r="H12" s="68">
        <v>13</v>
      </c>
      <c r="I12" s="60">
        <v>2.4</v>
      </c>
      <c r="J12" s="62">
        <v>7</v>
      </c>
      <c r="K12" s="60">
        <v>1.3</v>
      </c>
      <c r="L12" s="62">
        <v>292</v>
      </c>
      <c r="M12" s="60">
        <v>54.9</v>
      </c>
      <c r="N12" s="62">
        <v>100</v>
      </c>
      <c r="O12" s="60">
        <v>18.8</v>
      </c>
      <c r="P12" s="62">
        <v>104</v>
      </c>
      <c r="Q12" s="60">
        <v>19.5</v>
      </c>
      <c r="R12" s="61" t="s">
        <v>91</v>
      </c>
      <c r="S12" s="60">
        <v>0.4</v>
      </c>
      <c r="T12" s="63">
        <v>14</v>
      </c>
      <c r="U12" s="59">
        <v>2.6</v>
      </c>
      <c r="V12" s="58">
        <v>128</v>
      </c>
      <c r="W12" s="64">
        <v>21.8</v>
      </c>
      <c r="X12" s="33">
        <v>9883</v>
      </c>
      <c r="Y12" s="34">
        <v>100</v>
      </c>
    </row>
    <row r="13" spans="1:25" s="31" customFormat="1" ht="15" customHeight="1" x14ac:dyDescent="0.2">
      <c r="A13" s="26" t="s">
        <v>53</v>
      </c>
      <c r="B13" s="35" t="s">
        <v>27</v>
      </c>
      <c r="C13" s="49">
        <v>11</v>
      </c>
      <c r="D13" s="52">
        <v>0</v>
      </c>
      <c r="E13" s="51">
        <v>0</v>
      </c>
      <c r="F13" s="52">
        <v>11</v>
      </c>
      <c r="G13" s="51">
        <v>100</v>
      </c>
      <c r="H13" s="65" t="s">
        <v>91</v>
      </c>
      <c r="I13" s="53">
        <v>18.2</v>
      </c>
      <c r="J13" s="66">
        <v>0</v>
      </c>
      <c r="K13" s="53">
        <v>0</v>
      </c>
      <c r="L13" s="54" t="s">
        <v>91</v>
      </c>
      <c r="M13" s="53">
        <v>27.3</v>
      </c>
      <c r="N13" s="54">
        <v>0</v>
      </c>
      <c r="O13" s="53">
        <v>0</v>
      </c>
      <c r="P13" s="54">
        <v>6</v>
      </c>
      <c r="Q13" s="53">
        <v>54.5</v>
      </c>
      <c r="R13" s="66">
        <v>0</v>
      </c>
      <c r="S13" s="53">
        <v>0</v>
      </c>
      <c r="T13" s="55">
        <v>0</v>
      </c>
      <c r="U13" s="51">
        <v>0</v>
      </c>
      <c r="V13" s="52">
        <v>0</v>
      </c>
      <c r="W13" s="56">
        <v>0</v>
      </c>
      <c r="X13" s="28">
        <v>1841</v>
      </c>
      <c r="Y13" s="29">
        <v>100</v>
      </c>
    </row>
    <row r="14" spans="1:25" s="31" customFormat="1" ht="15" customHeight="1" x14ac:dyDescent="0.2">
      <c r="A14" s="26" t="s">
        <v>53</v>
      </c>
      <c r="B14" s="32" t="s">
        <v>28</v>
      </c>
      <c r="C14" s="57">
        <v>20</v>
      </c>
      <c r="D14" s="58">
        <v>4</v>
      </c>
      <c r="E14" s="59">
        <v>20</v>
      </c>
      <c r="F14" s="58">
        <v>16</v>
      </c>
      <c r="G14" s="59">
        <v>80</v>
      </c>
      <c r="H14" s="58">
        <v>0</v>
      </c>
      <c r="I14" s="60">
        <v>0</v>
      </c>
      <c r="J14" s="62">
        <v>0</v>
      </c>
      <c r="K14" s="60">
        <v>0</v>
      </c>
      <c r="L14" s="62">
        <v>6</v>
      </c>
      <c r="M14" s="60">
        <v>37.5</v>
      </c>
      <c r="N14" s="62">
        <v>8</v>
      </c>
      <c r="O14" s="60">
        <v>50</v>
      </c>
      <c r="P14" s="62" t="s">
        <v>91</v>
      </c>
      <c r="Q14" s="60">
        <v>12.5</v>
      </c>
      <c r="R14" s="62">
        <v>0</v>
      </c>
      <c r="S14" s="60">
        <v>0</v>
      </c>
      <c r="T14" s="63">
        <v>0</v>
      </c>
      <c r="U14" s="59">
        <v>0</v>
      </c>
      <c r="V14" s="58" t="s">
        <v>91</v>
      </c>
      <c r="W14" s="64">
        <v>10</v>
      </c>
      <c r="X14" s="33">
        <v>1140</v>
      </c>
      <c r="Y14" s="34">
        <v>99.9</v>
      </c>
    </row>
    <row r="15" spans="1:25" s="31" customFormat="1" ht="15" customHeight="1" x14ac:dyDescent="0.2">
      <c r="A15" s="26" t="s">
        <v>53</v>
      </c>
      <c r="B15" s="35" t="s">
        <v>29</v>
      </c>
      <c r="C15" s="49">
        <v>5</v>
      </c>
      <c r="D15" s="65" t="s">
        <v>91</v>
      </c>
      <c r="E15" s="51">
        <v>20</v>
      </c>
      <c r="F15" s="65">
        <v>4</v>
      </c>
      <c r="G15" s="51">
        <v>80</v>
      </c>
      <c r="H15" s="52">
        <v>0</v>
      </c>
      <c r="I15" s="53">
        <v>0</v>
      </c>
      <c r="J15" s="54">
        <v>0</v>
      </c>
      <c r="K15" s="53">
        <v>0</v>
      </c>
      <c r="L15" s="54">
        <v>0</v>
      </c>
      <c r="M15" s="53">
        <v>0</v>
      </c>
      <c r="N15" s="54" t="s">
        <v>91</v>
      </c>
      <c r="O15" s="53">
        <v>50</v>
      </c>
      <c r="P15" s="66" t="s">
        <v>91</v>
      </c>
      <c r="Q15" s="53">
        <v>50</v>
      </c>
      <c r="R15" s="54">
        <v>0</v>
      </c>
      <c r="S15" s="53">
        <v>0</v>
      </c>
      <c r="T15" s="55">
        <v>0</v>
      </c>
      <c r="U15" s="51">
        <v>0</v>
      </c>
      <c r="V15" s="52">
        <v>0</v>
      </c>
      <c r="W15" s="56">
        <v>0</v>
      </c>
      <c r="X15" s="28">
        <v>227</v>
      </c>
      <c r="Y15" s="29">
        <v>100</v>
      </c>
    </row>
    <row r="16" spans="1:25" s="31" customFormat="1" ht="15" customHeight="1" x14ac:dyDescent="0.2">
      <c r="A16" s="26" t="s">
        <v>53</v>
      </c>
      <c r="B16" s="32" t="s">
        <v>3</v>
      </c>
      <c r="C16" s="57">
        <v>11</v>
      </c>
      <c r="D16" s="58">
        <v>0</v>
      </c>
      <c r="E16" s="59">
        <v>0</v>
      </c>
      <c r="F16" s="58">
        <v>11</v>
      </c>
      <c r="G16" s="59">
        <v>100</v>
      </c>
      <c r="H16" s="58" t="s">
        <v>91</v>
      </c>
      <c r="I16" s="60">
        <v>18.2</v>
      </c>
      <c r="J16" s="62">
        <v>0</v>
      </c>
      <c r="K16" s="60">
        <v>0</v>
      </c>
      <c r="L16" s="61" t="s">
        <v>91</v>
      </c>
      <c r="M16" s="60">
        <v>27.3</v>
      </c>
      <c r="N16" s="62">
        <v>4</v>
      </c>
      <c r="O16" s="60">
        <v>36.4</v>
      </c>
      <c r="P16" s="62" t="s">
        <v>91</v>
      </c>
      <c r="Q16" s="60">
        <v>18.2</v>
      </c>
      <c r="R16" s="62">
        <v>0</v>
      </c>
      <c r="S16" s="60">
        <v>0</v>
      </c>
      <c r="T16" s="63">
        <v>0</v>
      </c>
      <c r="U16" s="59">
        <v>0</v>
      </c>
      <c r="V16" s="58" t="s">
        <v>91</v>
      </c>
      <c r="W16" s="64">
        <v>18.2</v>
      </c>
      <c r="X16" s="33">
        <v>204</v>
      </c>
      <c r="Y16" s="34">
        <v>100</v>
      </c>
    </row>
    <row r="17" spans="1:25" s="31" customFormat="1" ht="15" customHeight="1" x14ac:dyDescent="0.2">
      <c r="A17" s="26" t="s">
        <v>53</v>
      </c>
      <c r="B17" s="35" t="s">
        <v>30</v>
      </c>
      <c r="C17" s="49">
        <v>29</v>
      </c>
      <c r="D17" s="52" t="s">
        <v>91</v>
      </c>
      <c r="E17" s="51">
        <v>6.9</v>
      </c>
      <c r="F17" s="52">
        <v>27</v>
      </c>
      <c r="G17" s="51">
        <v>93.1</v>
      </c>
      <c r="H17" s="52">
        <v>0</v>
      </c>
      <c r="I17" s="53">
        <v>0</v>
      </c>
      <c r="J17" s="54">
        <v>0</v>
      </c>
      <c r="K17" s="53">
        <v>0</v>
      </c>
      <c r="L17" s="54">
        <v>5</v>
      </c>
      <c r="M17" s="53">
        <v>18.5</v>
      </c>
      <c r="N17" s="54">
        <v>14</v>
      </c>
      <c r="O17" s="53">
        <v>51.9</v>
      </c>
      <c r="P17" s="54">
        <v>4</v>
      </c>
      <c r="Q17" s="53">
        <v>14.8</v>
      </c>
      <c r="R17" s="54">
        <v>0</v>
      </c>
      <c r="S17" s="53">
        <v>0</v>
      </c>
      <c r="T17" s="55">
        <v>4</v>
      </c>
      <c r="U17" s="51">
        <v>14.8</v>
      </c>
      <c r="V17" s="65" t="s">
        <v>91</v>
      </c>
      <c r="W17" s="56">
        <v>10.3</v>
      </c>
      <c r="X17" s="28">
        <v>3954</v>
      </c>
      <c r="Y17" s="29">
        <v>100</v>
      </c>
    </row>
    <row r="18" spans="1:25" s="31" customFormat="1" ht="15" customHeight="1" x14ac:dyDescent="0.2">
      <c r="A18" s="26" t="s">
        <v>53</v>
      </c>
      <c r="B18" s="32" t="s">
        <v>31</v>
      </c>
      <c r="C18" s="57">
        <v>119</v>
      </c>
      <c r="D18" s="58">
        <v>12</v>
      </c>
      <c r="E18" s="59">
        <v>10.1</v>
      </c>
      <c r="F18" s="58">
        <v>107</v>
      </c>
      <c r="G18" s="59">
        <v>89.9</v>
      </c>
      <c r="H18" s="58" t="s">
        <v>91</v>
      </c>
      <c r="I18" s="60">
        <v>1.9</v>
      </c>
      <c r="J18" s="62">
        <v>0</v>
      </c>
      <c r="K18" s="60">
        <v>0</v>
      </c>
      <c r="L18" s="62">
        <v>8</v>
      </c>
      <c r="M18" s="60">
        <v>7.5</v>
      </c>
      <c r="N18" s="62">
        <v>55</v>
      </c>
      <c r="O18" s="60">
        <v>51.4</v>
      </c>
      <c r="P18" s="62">
        <v>39</v>
      </c>
      <c r="Q18" s="60">
        <v>36.4</v>
      </c>
      <c r="R18" s="62">
        <v>0</v>
      </c>
      <c r="S18" s="60">
        <v>0</v>
      </c>
      <c r="T18" s="63" t="s">
        <v>91</v>
      </c>
      <c r="U18" s="59">
        <v>2.8</v>
      </c>
      <c r="V18" s="68" t="s">
        <v>91</v>
      </c>
      <c r="W18" s="64">
        <v>1.7</v>
      </c>
      <c r="X18" s="33">
        <v>2444</v>
      </c>
      <c r="Y18" s="34">
        <v>99.8</v>
      </c>
    </row>
    <row r="19" spans="1:25" s="31" customFormat="1" ht="15" customHeight="1" x14ac:dyDescent="0.2">
      <c r="A19" s="26" t="s">
        <v>53</v>
      </c>
      <c r="B19" s="35" t="s">
        <v>32</v>
      </c>
      <c r="C19" s="49">
        <v>0</v>
      </c>
      <c r="D19" s="52">
        <v>0</v>
      </c>
      <c r="E19" s="51">
        <v>0</v>
      </c>
      <c r="F19" s="52">
        <v>0</v>
      </c>
      <c r="G19" s="51">
        <v>0</v>
      </c>
      <c r="H19" s="52">
        <v>0</v>
      </c>
      <c r="I19" s="53">
        <v>0</v>
      </c>
      <c r="J19" s="54">
        <v>0</v>
      </c>
      <c r="K19" s="53">
        <v>0</v>
      </c>
      <c r="L19" s="54">
        <v>0</v>
      </c>
      <c r="M19" s="53">
        <v>0</v>
      </c>
      <c r="N19" s="54">
        <v>0</v>
      </c>
      <c r="O19" s="53">
        <v>0</v>
      </c>
      <c r="P19" s="54">
        <v>0</v>
      </c>
      <c r="Q19" s="53">
        <v>0</v>
      </c>
      <c r="R19" s="54">
        <v>0</v>
      </c>
      <c r="S19" s="53">
        <v>0</v>
      </c>
      <c r="T19" s="55">
        <v>0</v>
      </c>
      <c r="U19" s="51">
        <v>0</v>
      </c>
      <c r="V19" s="52">
        <v>0</v>
      </c>
      <c r="W19" s="56">
        <v>0</v>
      </c>
      <c r="X19" s="28">
        <v>287</v>
      </c>
      <c r="Y19" s="29">
        <v>100</v>
      </c>
    </row>
    <row r="20" spans="1:25" s="31" customFormat="1" ht="15" customHeight="1" x14ac:dyDescent="0.2">
      <c r="A20" s="26" t="s">
        <v>53</v>
      </c>
      <c r="B20" s="32" t="s">
        <v>4</v>
      </c>
      <c r="C20" s="57">
        <v>12</v>
      </c>
      <c r="D20" s="58" t="s">
        <v>91</v>
      </c>
      <c r="E20" s="59">
        <v>8.3000000000000007</v>
      </c>
      <c r="F20" s="58">
        <v>11</v>
      </c>
      <c r="G20" s="59">
        <v>91.7</v>
      </c>
      <c r="H20" s="58">
        <v>4</v>
      </c>
      <c r="I20" s="60">
        <v>36.4</v>
      </c>
      <c r="J20" s="62">
        <v>0</v>
      </c>
      <c r="K20" s="60">
        <v>0</v>
      </c>
      <c r="L20" s="61">
        <v>0</v>
      </c>
      <c r="M20" s="60">
        <v>0</v>
      </c>
      <c r="N20" s="62" t="s">
        <v>91</v>
      </c>
      <c r="O20" s="60">
        <v>18.2</v>
      </c>
      <c r="P20" s="62">
        <v>5</v>
      </c>
      <c r="Q20" s="60">
        <v>45.5</v>
      </c>
      <c r="R20" s="62">
        <v>0</v>
      </c>
      <c r="S20" s="60">
        <v>0</v>
      </c>
      <c r="T20" s="63">
        <v>0</v>
      </c>
      <c r="U20" s="59">
        <v>0</v>
      </c>
      <c r="V20" s="58" t="s">
        <v>91</v>
      </c>
      <c r="W20" s="64">
        <v>16.7</v>
      </c>
      <c r="X20" s="33">
        <v>715</v>
      </c>
      <c r="Y20" s="34">
        <v>100</v>
      </c>
    </row>
    <row r="21" spans="1:25" s="31" customFormat="1" ht="15" customHeight="1" x14ac:dyDescent="0.2">
      <c r="A21" s="26" t="s">
        <v>53</v>
      </c>
      <c r="B21" s="35" t="s">
        <v>5</v>
      </c>
      <c r="C21" s="49">
        <v>127</v>
      </c>
      <c r="D21" s="65">
        <v>16</v>
      </c>
      <c r="E21" s="51">
        <v>12.6</v>
      </c>
      <c r="F21" s="52">
        <v>111</v>
      </c>
      <c r="G21" s="51">
        <v>87.4</v>
      </c>
      <c r="H21" s="52">
        <v>0</v>
      </c>
      <c r="I21" s="53">
        <v>0</v>
      </c>
      <c r="J21" s="54">
        <v>0</v>
      </c>
      <c r="K21" s="53">
        <v>0</v>
      </c>
      <c r="L21" s="54">
        <v>9</v>
      </c>
      <c r="M21" s="53">
        <v>8.1</v>
      </c>
      <c r="N21" s="54">
        <v>43</v>
      </c>
      <c r="O21" s="53">
        <v>38.700000000000003</v>
      </c>
      <c r="P21" s="54">
        <v>51</v>
      </c>
      <c r="Q21" s="53">
        <v>45.9</v>
      </c>
      <c r="R21" s="54">
        <v>0</v>
      </c>
      <c r="S21" s="53">
        <v>0</v>
      </c>
      <c r="T21" s="55">
        <v>8</v>
      </c>
      <c r="U21" s="51">
        <v>7.2</v>
      </c>
      <c r="V21" s="65">
        <v>4</v>
      </c>
      <c r="W21" s="56">
        <v>3.1</v>
      </c>
      <c r="X21" s="28">
        <v>4134</v>
      </c>
      <c r="Y21" s="29">
        <v>99.9</v>
      </c>
    </row>
    <row r="22" spans="1:25" s="31" customFormat="1" ht="15" customHeight="1" x14ac:dyDescent="0.2">
      <c r="A22" s="26" t="s">
        <v>53</v>
      </c>
      <c r="B22" s="32" t="s">
        <v>6</v>
      </c>
      <c r="C22" s="57">
        <v>611</v>
      </c>
      <c r="D22" s="58">
        <v>90</v>
      </c>
      <c r="E22" s="59">
        <v>14.7</v>
      </c>
      <c r="F22" s="58">
        <v>521</v>
      </c>
      <c r="G22" s="59">
        <v>85.3</v>
      </c>
      <c r="H22" s="68">
        <v>0</v>
      </c>
      <c r="I22" s="60">
        <v>0</v>
      </c>
      <c r="J22" s="62" t="s">
        <v>91</v>
      </c>
      <c r="K22" s="60">
        <v>0.4</v>
      </c>
      <c r="L22" s="62">
        <v>48</v>
      </c>
      <c r="M22" s="60">
        <v>9.1999999999999993</v>
      </c>
      <c r="N22" s="62">
        <v>143</v>
      </c>
      <c r="O22" s="60">
        <v>27.4</v>
      </c>
      <c r="P22" s="62">
        <v>290</v>
      </c>
      <c r="Q22" s="60">
        <v>55.7</v>
      </c>
      <c r="R22" s="62">
        <v>0</v>
      </c>
      <c r="S22" s="60">
        <v>0</v>
      </c>
      <c r="T22" s="63">
        <v>38</v>
      </c>
      <c r="U22" s="59">
        <v>7.3</v>
      </c>
      <c r="V22" s="58">
        <v>18</v>
      </c>
      <c r="W22" s="64">
        <v>2.9</v>
      </c>
      <c r="X22" s="33">
        <v>1864</v>
      </c>
      <c r="Y22" s="34">
        <v>100</v>
      </c>
    </row>
    <row r="23" spans="1:25" s="31" customFormat="1" ht="15" customHeight="1" x14ac:dyDescent="0.2">
      <c r="A23" s="26" t="s">
        <v>53</v>
      </c>
      <c r="B23" s="35" t="s">
        <v>33</v>
      </c>
      <c r="C23" s="49">
        <v>15</v>
      </c>
      <c r="D23" s="52" t="s">
        <v>91</v>
      </c>
      <c r="E23" s="51">
        <v>6.7</v>
      </c>
      <c r="F23" s="52">
        <v>14</v>
      </c>
      <c r="G23" s="51">
        <v>93.3</v>
      </c>
      <c r="H23" s="52">
        <v>0</v>
      </c>
      <c r="I23" s="53">
        <v>0</v>
      </c>
      <c r="J23" s="66">
        <v>0</v>
      </c>
      <c r="K23" s="53">
        <v>0</v>
      </c>
      <c r="L23" s="54">
        <v>4</v>
      </c>
      <c r="M23" s="53">
        <v>28.6</v>
      </c>
      <c r="N23" s="66">
        <v>0</v>
      </c>
      <c r="O23" s="53">
        <v>0</v>
      </c>
      <c r="P23" s="54">
        <v>10</v>
      </c>
      <c r="Q23" s="53">
        <v>71.400000000000006</v>
      </c>
      <c r="R23" s="54">
        <v>0</v>
      </c>
      <c r="S23" s="53">
        <v>0</v>
      </c>
      <c r="T23" s="67">
        <v>0</v>
      </c>
      <c r="U23" s="51">
        <v>0</v>
      </c>
      <c r="V23" s="52">
        <v>4</v>
      </c>
      <c r="W23" s="56">
        <v>26.7</v>
      </c>
      <c r="X23" s="28">
        <v>1424</v>
      </c>
      <c r="Y23" s="29">
        <v>100</v>
      </c>
    </row>
    <row r="24" spans="1:25" s="31" customFormat="1" ht="15" customHeight="1" x14ac:dyDescent="0.2">
      <c r="A24" s="26" t="s">
        <v>53</v>
      </c>
      <c r="B24" s="32" t="s">
        <v>7</v>
      </c>
      <c r="C24" s="57">
        <v>71</v>
      </c>
      <c r="D24" s="58">
        <v>4</v>
      </c>
      <c r="E24" s="59">
        <v>5.6</v>
      </c>
      <c r="F24" s="58">
        <v>67</v>
      </c>
      <c r="G24" s="59">
        <v>94.4</v>
      </c>
      <c r="H24" s="68" t="s">
        <v>91</v>
      </c>
      <c r="I24" s="60" t="s">
        <v>91</v>
      </c>
      <c r="J24" s="62">
        <v>0</v>
      </c>
      <c r="K24" s="60">
        <v>0</v>
      </c>
      <c r="L24" s="62">
        <v>9</v>
      </c>
      <c r="M24" s="60">
        <v>13.4</v>
      </c>
      <c r="N24" s="62">
        <v>12</v>
      </c>
      <c r="O24" s="60">
        <v>17.899999999999999</v>
      </c>
      <c r="P24" s="62">
        <v>34</v>
      </c>
      <c r="Q24" s="60">
        <v>50.7</v>
      </c>
      <c r="R24" s="62">
        <v>0</v>
      </c>
      <c r="S24" s="60">
        <v>0</v>
      </c>
      <c r="T24" s="69">
        <v>10</v>
      </c>
      <c r="U24" s="59">
        <v>14.9</v>
      </c>
      <c r="V24" s="68">
        <v>6</v>
      </c>
      <c r="W24" s="64">
        <v>8.5</v>
      </c>
      <c r="X24" s="33">
        <v>1396</v>
      </c>
      <c r="Y24" s="34">
        <v>100</v>
      </c>
    </row>
    <row r="25" spans="1:25" s="31" customFormat="1" ht="15" customHeight="1" x14ac:dyDescent="0.2">
      <c r="A25" s="26" t="s">
        <v>53</v>
      </c>
      <c r="B25" s="35" t="s">
        <v>34</v>
      </c>
      <c r="C25" s="49">
        <v>21</v>
      </c>
      <c r="D25" s="52">
        <v>0</v>
      </c>
      <c r="E25" s="51">
        <v>0</v>
      </c>
      <c r="F25" s="52">
        <v>21</v>
      </c>
      <c r="G25" s="51">
        <v>100</v>
      </c>
      <c r="H25" s="52">
        <v>0</v>
      </c>
      <c r="I25" s="53">
        <v>0</v>
      </c>
      <c r="J25" s="54">
        <v>0</v>
      </c>
      <c r="K25" s="53">
        <v>0</v>
      </c>
      <c r="L25" s="54">
        <v>0</v>
      </c>
      <c r="M25" s="53">
        <v>0</v>
      </c>
      <c r="N25" s="66">
        <v>0</v>
      </c>
      <c r="O25" s="53">
        <v>0</v>
      </c>
      <c r="P25" s="66">
        <v>21</v>
      </c>
      <c r="Q25" s="53">
        <v>100</v>
      </c>
      <c r="R25" s="54">
        <v>0</v>
      </c>
      <c r="S25" s="53">
        <v>0</v>
      </c>
      <c r="T25" s="67">
        <v>0</v>
      </c>
      <c r="U25" s="51">
        <v>0</v>
      </c>
      <c r="V25" s="52">
        <v>0</v>
      </c>
      <c r="W25" s="56">
        <v>0</v>
      </c>
      <c r="X25" s="28">
        <v>1422</v>
      </c>
      <c r="Y25" s="29">
        <v>100</v>
      </c>
    </row>
    <row r="26" spans="1:25" s="31" customFormat="1" ht="15" customHeight="1" x14ac:dyDescent="0.2">
      <c r="A26" s="26" t="s">
        <v>53</v>
      </c>
      <c r="B26" s="32" t="s">
        <v>35</v>
      </c>
      <c r="C26" s="57">
        <v>22</v>
      </c>
      <c r="D26" s="58">
        <v>6</v>
      </c>
      <c r="E26" s="59">
        <v>27.3</v>
      </c>
      <c r="F26" s="58">
        <v>16</v>
      </c>
      <c r="G26" s="59">
        <v>72.7</v>
      </c>
      <c r="H26" s="58">
        <v>0</v>
      </c>
      <c r="I26" s="60">
        <v>0</v>
      </c>
      <c r="J26" s="62">
        <v>0</v>
      </c>
      <c r="K26" s="60">
        <v>0</v>
      </c>
      <c r="L26" s="62">
        <v>0</v>
      </c>
      <c r="M26" s="60">
        <v>0</v>
      </c>
      <c r="N26" s="62">
        <v>11</v>
      </c>
      <c r="O26" s="60">
        <v>68.8</v>
      </c>
      <c r="P26" s="62">
        <v>5</v>
      </c>
      <c r="Q26" s="60">
        <v>31.3</v>
      </c>
      <c r="R26" s="62">
        <v>0</v>
      </c>
      <c r="S26" s="60">
        <v>0</v>
      </c>
      <c r="T26" s="63">
        <v>0</v>
      </c>
      <c r="U26" s="59">
        <v>0</v>
      </c>
      <c r="V26" s="58">
        <v>0</v>
      </c>
      <c r="W26" s="64">
        <v>0</v>
      </c>
      <c r="X26" s="33">
        <v>1343</v>
      </c>
      <c r="Y26" s="34">
        <v>100</v>
      </c>
    </row>
    <row r="27" spans="1:25" s="31" customFormat="1" ht="15" customHeight="1" x14ac:dyDescent="0.2">
      <c r="A27" s="26" t="s">
        <v>53</v>
      </c>
      <c r="B27" s="35" t="s">
        <v>8</v>
      </c>
      <c r="C27" s="49">
        <v>25</v>
      </c>
      <c r="D27" s="52" t="s">
        <v>91</v>
      </c>
      <c r="E27" s="51">
        <v>4</v>
      </c>
      <c r="F27" s="52">
        <v>24</v>
      </c>
      <c r="G27" s="51">
        <v>96</v>
      </c>
      <c r="H27" s="52">
        <v>0</v>
      </c>
      <c r="I27" s="53">
        <v>0</v>
      </c>
      <c r="J27" s="54">
        <v>0</v>
      </c>
      <c r="K27" s="53">
        <v>0</v>
      </c>
      <c r="L27" s="54" t="s">
        <v>91</v>
      </c>
      <c r="M27" s="53">
        <v>8.3000000000000007</v>
      </c>
      <c r="N27" s="54">
        <v>0</v>
      </c>
      <c r="O27" s="53">
        <v>0</v>
      </c>
      <c r="P27" s="54">
        <v>20</v>
      </c>
      <c r="Q27" s="53">
        <v>83.3</v>
      </c>
      <c r="R27" s="54">
        <v>0</v>
      </c>
      <c r="S27" s="53">
        <v>0</v>
      </c>
      <c r="T27" s="55" t="s">
        <v>91</v>
      </c>
      <c r="U27" s="51">
        <v>8.3000000000000007</v>
      </c>
      <c r="V27" s="52">
        <v>0</v>
      </c>
      <c r="W27" s="56">
        <v>0</v>
      </c>
      <c r="X27" s="28">
        <v>573</v>
      </c>
      <c r="Y27" s="29">
        <v>100</v>
      </c>
    </row>
    <row r="28" spans="1:25" s="31" customFormat="1" ht="15" customHeight="1" x14ac:dyDescent="0.2">
      <c r="A28" s="26" t="s">
        <v>53</v>
      </c>
      <c r="B28" s="32" t="s">
        <v>36</v>
      </c>
      <c r="C28" s="57">
        <v>16</v>
      </c>
      <c r="D28" s="58" t="s">
        <v>91</v>
      </c>
      <c r="E28" s="59">
        <v>12.5</v>
      </c>
      <c r="F28" s="58">
        <v>14</v>
      </c>
      <c r="G28" s="59">
        <v>87.5</v>
      </c>
      <c r="H28" s="58">
        <v>0</v>
      </c>
      <c r="I28" s="60">
        <v>0</v>
      </c>
      <c r="J28" s="61">
        <v>0</v>
      </c>
      <c r="K28" s="60">
        <v>0</v>
      </c>
      <c r="L28" s="62">
        <v>4</v>
      </c>
      <c r="M28" s="60">
        <v>28.6</v>
      </c>
      <c r="N28" s="62">
        <v>10</v>
      </c>
      <c r="O28" s="60">
        <v>71.400000000000006</v>
      </c>
      <c r="P28" s="62">
        <v>0</v>
      </c>
      <c r="Q28" s="60">
        <v>0</v>
      </c>
      <c r="R28" s="62">
        <v>0</v>
      </c>
      <c r="S28" s="60">
        <v>0</v>
      </c>
      <c r="T28" s="63">
        <v>0</v>
      </c>
      <c r="U28" s="59">
        <v>0</v>
      </c>
      <c r="V28" s="58" t="s">
        <v>91</v>
      </c>
      <c r="W28" s="64">
        <v>12.5</v>
      </c>
      <c r="X28" s="33">
        <v>1435</v>
      </c>
      <c r="Y28" s="34">
        <v>100</v>
      </c>
    </row>
    <row r="29" spans="1:25" s="31" customFormat="1" ht="15" customHeight="1" x14ac:dyDescent="0.2">
      <c r="A29" s="26" t="s">
        <v>53</v>
      </c>
      <c r="B29" s="35" t="s">
        <v>37</v>
      </c>
      <c r="C29" s="49">
        <v>26</v>
      </c>
      <c r="D29" s="52" t="s">
        <v>91</v>
      </c>
      <c r="E29" s="51">
        <v>7.7</v>
      </c>
      <c r="F29" s="52">
        <v>24</v>
      </c>
      <c r="G29" s="51">
        <v>92.3</v>
      </c>
      <c r="H29" s="52">
        <v>0</v>
      </c>
      <c r="I29" s="53">
        <v>0</v>
      </c>
      <c r="J29" s="66">
        <v>0</v>
      </c>
      <c r="K29" s="53">
        <v>0</v>
      </c>
      <c r="L29" s="54">
        <v>0</v>
      </c>
      <c r="M29" s="53">
        <v>0</v>
      </c>
      <c r="N29" s="54" t="s">
        <v>91</v>
      </c>
      <c r="O29" s="53">
        <v>12.5</v>
      </c>
      <c r="P29" s="54">
        <v>18</v>
      </c>
      <c r="Q29" s="53">
        <v>75</v>
      </c>
      <c r="R29" s="54">
        <v>0</v>
      </c>
      <c r="S29" s="53">
        <v>0</v>
      </c>
      <c r="T29" s="67" t="s">
        <v>91</v>
      </c>
      <c r="U29" s="51">
        <v>12.5</v>
      </c>
      <c r="V29" s="65">
        <v>0</v>
      </c>
      <c r="W29" s="56">
        <v>0</v>
      </c>
      <c r="X29" s="28">
        <v>1859</v>
      </c>
      <c r="Y29" s="29">
        <v>99.9</v>
      </c>
    </row>
    <row r="30" spans="1:25" s="31" customFormat="1" ht="15" customHeight="1" x14ac:dyDescent="0.2">
      <c r="A30" s="26" t="s">
        <v>53</v>
      </c>
      <c r="B30" s="32" t="s">
        <v>38</v>
      </c>
      <c r="C30" s="57">
        <v>126</v>
      </c>
      <c r="D30" s="58">
        <v>11</v>
      </c>
      <c r="E30" s="59">
        <v>8.6999999999999993</v>
      </c>
      <c r="F30" s="58">
        <v>115</v>
      </c>
      <c r="G30" s="59">
        <v>91.3</v>
      </c>
      <c r="H30" s="58">
        <v>0</v>
      </c>
      <c r="I30" s="60">
        <v>0</v>
      </c>
      <c r="J30" s="62" t="s">
        <v>91</v>
      </c>
      <c r="K30" s="60">
        <v>0.9</v>
      </c>
      <c r="L30" s="62" t="s">
        <v>91</v>
      </c>
      <c r="M30" s="60">
        <v>1.7</v>
      </c>
      <c r="N30" s="62">
        <v>17</v>
      </c>
      <c r="O30" s="60">
        <v>14.8</v>
      </c>
      <c r="P30" s="62">
        <v>91</v>
      </c>
      <c r="Q30" s="60">
        <v>79.099999999999994</v>
      </c>
      <c r="R30" s="62">
        <v>0</v>
      </c>
      <c r="S30" s="60">
        <v>0</v>
      </c>
      <c r="T30" s="69">
        <v>4</v>
      </c>
      <c r="U30" s="59">
        <v>3.5</v>
      </c>
      <c r="V30" s="68">
        <v>0</v>
      </c>
      <c r="W30" s="64">
        <v>0</v>
      </c>
      <c r="X30" s="33">
        <v>3672</v>
      </c>
      <c r="Y30" s="34">
        <v>100</v>
      </c>
    </row>
    <row r="31" spans="1:25" s="31" customFormat="1" ht="15" customHeight="1" x14ac:dyDescent="0.2">
      <c r="A31" s="26" t="s">
        <v>53</v>
      </c>
      <c r="B31" s="35" t="s">
        <v>9</v>
      </c>
      <c r="C31" s="49">
        <v>182</v>
      </c>
      <c r="D31" s="52">
        <v>11</v>
      </c>
      <c r="E31" s="51">
        <v>6</v>
      </c>
      <c r="F31" s="52">
        <v>171</v>
      </c>
      <c r="G31" s="51">
        <v>94</v>
      </c>
      <c r="H31" s="52">
        <v>4</v>
      </c>
      <c r="I31" s="53">
        <v>2.2999999999999998</v>
      </c>
      <c r="J31" s="54" t="s">
        <v>91</v>
      </c>
      <c r="K31" s="53">
        <v>1.8</v>
      </c>
      <c r="L31" s="54">
        <v>12</v>
      </c>
      <c r="M31" s="53">
        <v>7</v>
      </c>
      <c r="N31" s="54">
        <v>21</v>
      </c>
      <c r="O31" s="53">
        <v>12.3</v>
      </c>
      <c r="P31" s="54">
        <v>126</v>
      </c>
      <c r="Q31" s="53">
        <v>73.7</v>
      </c>
      <c r="R31" s="54">
        <v>0</v>
      </c>
      <c r="S31" s="53">
        <v>0</v>
      </c>
      <c r="T31" s="55">
        <v>5</v>
      </c>
      <c r="U31" s="51">
        <v>2.9</v>
      </c>
      <c r="V31" s="52" t="s">
        <v>91</v>
      </c>
      <c r="W31" s="56">
        <v>1.1000000000000001</v>
      </c>
      <c r="X31" s="28">
        <v>2056</v>
      </c>
      <c r="Y31" s="29">
        <v>100</v>
      </c>
    </row>
    <row r="32" spans="1:25" s="31" customFormat="1" ht="15" customHeight="1" x14ac:dyDescent="0.2">
      <c r="A32" s="26" t="s">
        <v>53</v>
      </c>
      <c r="B32" s="32" t="s">
        <v>39</v>
      </c>
      <c r="C32" s="57">
        <v>15</v>
      </c>
      <c r="D32" s="58">
        <v>0</v>
      </c>
      <c r="E32" s="59">
        <v>0</v>
      </c>
      <c r="F32" s="58">
        <v>15</v>
      </c>
      <c r="G32" s="59">
        <v>100</v>
      </c>
      <c r="H32" s="58">
        <v>0</v>
      </c>
      <c r="I32" s="60">
        <v>0</v>
      </c>
      <c r="J32" s="62">
        <v>0</v>
      </c>
      <c r="K32" s="60">
        <v>0</v>
      </c>
      <c r="L32" s="62">
        <v>0</v>
      </c>
      <c r="M32" s="60">
        <v>0</v>
      </c>
      <c r="N32" s="62">
        <v>11</v>
      </c>
      <c r="O32" s="60">
        <v>73.3</v>
      </c>
      <c r="P32" s="61">
        <v>4</v>
      </c>
      <c r="Q32" s="60">
        <v>26.7</v>
      </c>
      <c r="R32" s="62">
        <v>0</v>
      </c>
      <c r="S32" s="60">
        <v>0</v>
      </c>
      <c r="T32" s="63">
        <v>0</v>
      </c>
      <c r="U32" s="59">
        <v>0</v>
      </c>
      <c r="V32" s="58">
        <v>0</v>
      </c>
      <c r="W32" s="64">
        <v>0</v>
      </c>
      <c r="X32" s="33">
        <v>967</v>
      </c>
      <c r="Y32" s="34">
        <v>100</v>
      </c>
    </row>
    <row r="33" spans="1:25" s="31" customFormat="1" ht="15" customHeight="1" x14ac:dyDescent="0.2">
      <c r="A33" s="26" t="s">
        <v>53</v>
      </c>
      <c r="B33" s="35" t="s">
        <v>23</v>
      </c>
      <c r="C33" s="49">
        <v>374</v>
      </c>
      <c r="D33" s="52">
        <v>5</v>
      </c>
      <c r="E33" s="51">
        <v>1.3</v>
      </c>
      <c r="F33" s="52">
        <v>369</v>
      </c>
      <c r="G33" s="51">
        <v>98.7</v>
      </c>
      <c r="H33" s="52" t="s">
        <v>91</v>
      </c>
      <c r="I33" s="53">
        <v>0.8</v>
      </c>
      <c r="J33" s="54">
        <v>0</v>
      </c>
      <c r="K33" s="53">
        <v>0</v>
      </c>
      <c r="L33" s="66">
        <v>13</v>
      </c>
      <c r="M33" s="53">
        <v>3.5</v>
      </c>
      <c r="N33" s="54">
        <v>53</v>
      </c>
      <c r="O33" s="53">
        <v>14.4</v>
      </c>
      <c r="P33" s="54">
        <v>294</v>
      </c>
      <c r="Q33" s="53">
        <v>79.7</v>
      </c>
      <c r="R33" s="54">
        <v>0</v>
      </c>
      <c r="S33" s="53">
        <v>0</v>
      </c>
      <c r="T33" s="67">
        <v>6</v>
      </c>
      <c r="U33" s="51">
        <v>1.6</v>
      </c>
      <c r="V33" s="52">
        <v>5</v>
      </c>
      <c r="W33" s="56">
        <v>1.3</v>
      </c>
      <c r="X33" s="28">
        <v>2281</v>
      </c>
      <c r="Y33" s="29">
        <v>100</v>
      </c>
    </row>
    <row r="34" spans="1:25" s="31" customFormat="1" ht="15" customHeight="1" x14ac:dyDescent="0.2">
      <c r="A34" s="26" t="s">
        <v>53</v>
      </c>
      <c r="B34" s="32" t="s">
        <v>10</v>
      </c>
      <c r="C34" s="57">
        <v>10</v>
      </c>
      <c r="D34" s="58" t="s">
        <v>91</v>
      </c>
      <c r="E34" s="59">
        <v>20</v>
      </c>
      <c r="F34" s="58">
        <v>8</v>
      </c>
      <c r="G34" s="59">
        <v>80</v>
      </c>
      <c r="H34" s="68">
        <v>4</v>
      </c>
      <c r="I34" s="60">
        <v>50</v>
      </c>
      <c r="J34" s="62">
        <v>0</v>
      </c>
      <c r="K34" s="60">
        <v>0</v>
      </c>
      <c r="L34" s="62">
        <v>0</v>
      </c>
      <c r="M34" s="60">
        <v>0</v>
      </c>
      <c r="N34" s="62">
        <v>0</v>
      </c>
      <c r="O34" s="60">
        <v>0</v>
      </c>
      <c r="P34" s="61">
        <v>4</v>
      </c>
      <c r="Q34" s="60">
        <v>50</v>
      </c>
      <c r="R34" s="62">
        <v>0</v>
      </c>
      <c r="S34" s="60">
        <v>0</v>
      </c>
      <c r="T34" s="63">
        <v>0</v>
      </c>
      <c r="U34" s="59">
        <v>0</v>
      </c>
      <c r="V34" s="68">
        <v>0</v>
      </c>
      <c r="W34" s="64">
        <v>0</v>
      </c>
      <c r="X34" s="33">
        <v>794</v>
      </c>
      <c r="Y34" s="34">
        <v>100</v>
      </c>
    </row>
    <row r="35" spans="1:25" s="31" customFormat="1" ht="15" customHeight="1" x14ac:dyDescent="0.2">
      <c r="A35" s="26" t="s">
        <v>53</v>
      </c>
      <c r="B35" s="35" t="s">
        <v>40</v>
      </c>
      <c r="C35" s="49">
        <v>10</v>
      </c>
      <c r="D35" s="52" t="s">
        <v>91</v>
      </c>
      <c r="E35" s="51">
        <v>10</v>
      </c>
      <c r="F35" s="52">
        <v>9</v>
      </c>
      <c r="G35" s="51">
        <v>90</v>
      </c>
      <c r="H35" s="52">
        <v>0</v>
      </c>
      <c r="I35" s="53">
        <v>0</v>
      </c>
      <c r="J35" s="54">
        <v>0</v>
      </c>
      <c r="K35" s="53">
        <v>0</v>
      </c>
      <c r="L35" s="54" t="s">
        <v>91</v>
      </c>
      <c r="M35" s="53">
        <v>22.2</v>
      </c>
      <c r="N35" s="54">
        <v>4</v>
      </c>
      <c r="O35" s="53">
        <v>44.4</v>
      </c>
      <c r="P35" s="54" t="s">
        <v>91</v>
      </c>
      <c r="Q35" s="53">
        <v>33.299999999999997</v>
      </c>
      <c r="R35" s="54">
        <v>0</v>
      </c>
      <c r="S35" s="53">
        <v>0</v>
      </c>
      <c r="T35" s="55">
        <v>0</v>
      </c>
      <c r="U35" s="51">
        <v>0</v>
      </c>
      <c r="V35" s="52">
        <v>0</v>
      </c>
      <c r="W35" s="56">
        <v>0</v>
      </c>
      <c r="X35" s="28">
        <v>1050</v>
      </c>
      <c r="Y35" s="29">
        <v>100</v>
      </c>
    </row>
    <row r="36" spans="1:25" s="31" customFormat="1" ht="15" customHeight="1" x14ac:dyDescent="0.2">
      <c r="A36" s="26" t="s">
        <v>53</v>
      </c>
      <c r="B36" s="32" t="s">
        <v>41</v>
      </c>
      <c r="C36" s="57">
        <v>9</v>
      </c>
      <c r="D36" s="58">
        <v>0</v>
      </c>
      <c r="E36" s="59">
        <v>0</v>
      </c>
      <c r="F36" s="58">
        <v>9</v>
      </c>
      <c r="G36" s="59">
        <v>100</v>
      </c>
      <c r="H36" s="58" t="s">
        <v>91</v>
      </c>
      <c r="I36" s="60">
        <v>22.2</v>
      </c>
      <c r="J36" s="62">
        <v>0</v>
      </c>
      <c r="K36" s="60">
        <v>0</v>
      </c>
      <c r="L36" s="61">
        <v>0</v>
      </c>
      <c r="M36" s="60">
        <v>0</v>
      </c>
      <c r="N36" s="62" t="s">
        <v>91</v>
      </c>
      <c r="O36" s="60">
        <v>22.2</v>
      </c>
      <c r="P36" s="62" t="s">
        <v>91</v>
      </c>
      <c r="Q36" s="60">
        <v>33.299999999999997</v>
      </c>
      <c r="R36" s="62" t="s">
        <v>91</v>
      </c>
      <c r="S36" s="60">
        <v>22.2</v>
      </c>
      <c r="T36" s="69">
        <v>0</v>
      </c>
      <c r="U36" s="59">
        <v>0</v>
      </c>
      <c r="V36" s="58">
        <v>0</v>
      </c>
      <c r="W36" s="64">
        <v>0</v>
      </c>
      <c r="X36" s="33">
        <v>652</v>
      </c>
      <c r="Y36" s="34">
        <v>100</v>
      </c>
    </row>
    <row r="37" spans="1:25" s="31" customFormat="1" ht="15" customHeight="1" x14ac:dyDescent="0.2">
      <c r="A37" s="26" t="s">
        <v>53</v>
      </c>
      <c r="B37" s="35" t="s">
        <v>11</v>
      </c>
      <c r="C37" s="49">
        <v>12</v>
      </c>
      <c r="D37" s="52" t="s">
        <v>91</v>
      </c>
      <c r="E37" s="51">
        <v>8.3000000000000007</v>
      </c>
      <c r="F37" s="52">
        <v>11</v>
      </c>
      <c r="G37" s="51">
        <v>91.7</v>
      </c>
      <c r="H37" s="52">
        <v>0</v>
      </c>
      <c r="I37" s="53">
        <v>0</v>
      </c>
      <c r="J37" s="54">
        <v>0</v>
      </c>
      <c r="K37" s="53">
        <v>0</v>
      </c>
      <c r="L37" s="54">
        <v>0</v>
      </c>
      <c r="M37" s="53">
        <v>0</v>
      </c>
      <c r="N37" s="54">
        <v>0</v>
      </c>
      <c r="O37" s="53">
        <v>0</v>
      </c>
      <c r="P37" s="54">
        <v>11</v>
      </c>
      <c r="Q37" s="53">
        <v>100</v>
      </c>
      <c r="R37" s="54">
        <v>0</v>
      </c>
      <c r="S37" s="53">
        <v>0</v>
      </c>
      <c r="T37" s="55">
        <v>0</v>
      </c>
      <c r="U37" s="51">
        <v>0</v>
      </c>
      <c r="V37" s="52">
        <v>0</v>
      </c>
      <c r="W37" s="56">
        <v>0</v>
      </c>
      <c r="X37" s="28">
        <v>482</v>
      </c>
      <c r="Y37" s="29">
        <v>100</v>
      </c>
    </row>
    <row r="38" spans="1:25" s="31" customFormat="1" ht="15" customHeight="1" x14ac:dyDescent="0.2">
      <c r="A38" s="26" t="s">
        <v>53</v>
      </c>
      <c r="B38" s="32" t="s">
        <v>12</v>
      </c>
      <c r="C38" s="57" t="s">
        <v>91</v>
      </c>
      <c r="D38" s="58">
        <v>0</v>
      </c>
      <c r="E38" s="59">
        <v>0</v>
      </c>
      <c r="F38" s="58" t="s">
        <v>91</v>
      </c>
      <c r="G38" s="59">
        <v>100</v>
      </c>
      <c r="H38" s="58">
        <v>0</v>
      </c>
      <c r="I38" s="60">
        <v>0</v>
      </c>
      <c r="J38" s="62">
        <v>0</v>
      </c>
      <c r="K38" s="60">
        <v>0</v>
      </c>
      <c r="L38" s="61">
        <v>0</v>
      </c>
      <c r="M38" s="60">
        <v>0</v>
      </c>
      <c r="N38" s="62">
        <v>0</v>
      </c>
      <c r="O38" s="60">
        <v>0</v>
      </c>
      <c r="P38" s="62" t="s">
        <v>91</v>
      </c>
      <c r="Q38" s="60">
        <v>100</v>
      </c>
      <c r="R38" s="62">
        <v>0</v>
      </c>
      <c r="S38" s="60">
        <v>0</v>
      </c>
      <c r="T38" s="63">
        <v>0</v>
      </c>
      <c r="U38" s="59">
        <v>0</v>
      </c>
      <c r="V38" s="58" t="s">
        <v>91</v>
      </c>
      <c r="W38" s="64">
        <v>100</v>
      </c>
      <c r="X38" s="33">
        <v>2469</v>
      </c>
      <c r="Y38" s="34">
        <v>100</v>
      </c>
    </row>
    <row r="39" spans="1:25" s="31" customFormat="1" ht="15" customHeight="1" x14ac:dyDescent="0.2">
      <c r="A39" s="26" t="s">
        <v>53</v>
      </c>
      <c r="B39" s="35" t="s">
        <v>13</v>
      </c>
      <c r="C39" s="49">
        <v>329</v>
      </c>
      <c r="D39" s="52">
        <v>6</v>
      </c>
      <c r="E39" s="51">
        <v>1.8</v>
      </c>
      <c r="F39" s="52">
        <v>323</v>
      </c>
      <c r="G39" s="51">
        <v>98.2</v>
      </c>
      <c r="H39" s="65">
        <v>11</v>
      </c>
      <c r="I39" s="53">
        <v>3.4</v>
      </c>
      <c r="J39" s="54" t="s">
        <v>91</v>
      </c>
      <c r="K39" s="53">
        <v>0.3</v>
      </c>
      <c r="L39" s="54">
        <v>237</v>
      </c>
      <c r="M39" s="53">
        <v>73.400000000000006</v>
      </c>
      <c r="N39" s="54">
        <v>17</v>
      </c>
      <c r="O39" s="53">
        <v>5.3</v>
      </c>
      <c r="P39" s="54">
        <v>45</v>
      </c>
      <c r="Q39" s="53">
        <v>13.9</v>
      </c>
      <c r="R39" s="54">
        <v>0</v>
      </c>
      <c r="S39" s="53">
        <v>0</v>
      </c>
      <c r="T39" s="67">
        <v>12</v>
      </c>
      <c r="U39" s="51">
        <v>3.7</v>
      </c>
      <c r="V39" s="52">
        <v>81</v>
      </c>
      <c r="W39" s="56">
        <v>24.6</v>
      </c>
      <c r="X39" s="28">
        <v>872</v>
      </c>
      <c r="Y39" s="29">
        <v>100</v>
      </c>
    </row>
    <row r="40" spans="1:25" s="31" customFormat="1" ht="15" customHeight="1" x14ac:dyDescent="0.2">
      <c r="A40" s="26" t="s">
        <v>53</v>
      </c>
      <c r="B40" s="32" t="s">
        <v>14</v>
      </c>
      <c r="C40" s="57">
        <v>50</v>
      </c>
      <c r="D40" s="58" t="s">
        <v>91</v>
      </c>
      <c r="E40" s="59" t="s">
        <v>91</v>
      </c>
      <c r="F40" s="58">
        <v>49</v>
      </c>
      <c r="G40" s="59">
        <v>98</v>
      </c>
      <c r="H40" s="58">
        <v>0</v>
      </c>
      <c r="I40" s="60">
        <v>0</v>
      </c>
      <c r="J40" s="62">
        <v>0</v>
      </c>
      <c r="K40" s="60">
        <v>0</v>
      </c>
      <c r="L40" s="62">
        <v>5</v>
      </c>
      <c r="M40" s="60">
        <v>10.199999999999999</v>
      </c>
      <c r="N40" s="62">
        <v>9</v>
      </c>
      <c r="O40" s="60">
        <v>18.399999999999999</v>
      </c>
      <c r="P40" s="62">
        <v>35</v>
      </c>
      <c r="Q40" s="60">
        <v>71.400000000000006</v>
      </c>
      <c r="R40" s="61">
        <v>0</v>
      </c>
      <c r="S40" s="60">
        <v>0</v>
      </c>
      <c r="T40" s="69">
        <v>0</v>
      </c>
      <c r="U40" s="59">
        <v>0</v>
      </c>
      <c r="V40" s="68">
        <v>0</v>
      </c>
      <c r="W40" s="64">
        <v>0</v>
      </c>
      <c r="X40" s="33">
        <v>4894</v>
      </c>
      <c r="Y40" s="34">
        <v>100</v>
      </c>
    </row>
    <row r="41" spans="1:25" s="31" customFormat="1" ht="15" customHeight="1" x14ac:dyDescent="0.2">
      <c r="A41" s="26" t="s">
        <v>53</v>
      </c>
      <c r="B41" s="35" t="s">
        <v>15</v>
      </c>
      <c r="C41" s="49">
        <v>148</v>
      </c>
      <c r="D41" s="65">
        <v>14</v>
      </c>
      <c r="E41" s="51">
        <v>9.5</v>
      </c>
      <c r="F41" s="52">
        <v>134</v>
      </c>
      <c r="G41" s="51">
        <v>90.5</v>
      </c>
      <c r="H41" s="52" t="s">
        <v>91</v>
      </c>
      <c r="I41" s="53">
        <v>2.2000000000000002</v>
      </c>
      <c r="J41" s="54">
        <v>0</v>
      </c>
      <c r="K41" s="53">
        <v>0</v>
      </c>
      <c r="L41" s="66">
        <v>13</v>
      </c>
      <c r="M41" s="53">
        <v>9.6999999999999993</v>
      </c>
      <c r="N41" s="54">
        <v>71</v>
      </c>
      <c r="O41" s="53">
        <v>53</v>
      </c>
      <c r="P41" s="54">
        <v>39</v>
      </c>
      <c r="Q41" s="53">
        <v>29.1</v>
      </c>
      <c r="R41" s="54">
        <v>0</v>
      </c>
      <c r="S41" s="53">
        <v>0</v>
      </c>
      <c r="T41" s="67">
        <v>8</v>
      </c>
      <c r="U41" s="51">
        <v>6</v>
      </c>
      <c r="V41" s="65">
        <v>8</v>
      </c>
      <c r="W41" s="56">
        <v>5.4</v>
      </c>
      <c r="X41" s="28">
        <v>2587</v>
      </c>
      <c r="Y41" s="29">
        <v>100</v>
      </c>
    </row>
    <row r="42" spans="1:25" s="31" customFormat="1" ht="15" customHeight="1" x14ac:dyDescent="0.2">
      <c r="A42" s="26" t="s">
        <v>53</v>
      </c>
      <c r="B42" s="32" t="s">
        <v>16</v>
      </c>
      <c r="C42" s="57" t="s">
        <v>91</v>
      </c>
      <c r="D42" s="58">
        <v>0</v>
      </c>
      <c r="E42" s="59">
        <v>0</v>
      </c>
      <c r="F42" s="58" t="s">
        <v>91</v>
      </c>
      <c r="G42" s="59">
        <v>100</v>
      </c>
      <c r="H42" s="58">
        <v>0</v>
      </c>
      <c r="I42" s="60">
        <v>0</v>
      </c>
      <c r="J42" s="62">
        <v>0</v>
      </c>
      <c r="K42" s="60">
        <v>0</v>
      </c>
      <c r="L42" s="62">
        <v>0</v>
      </c>
      <c r="M42" s="60">
        <v>0</v>
      </c>
      <c r="N42" s="62" t="s">
        <v>91</v>
      </c>
      <c r="O42" s="60">
        <v>100</v>
      </c>
      <c r="P42" s="62">
        <v>0</v>
      </c>
      <c r="Q42" s="60">
        <v>0</v>
      </c>
      <c r="R42" s="62">
        <v>0</v>
      </c>
      <c r="S42" s="60">
        <v>0</v>
      </c>
      <c r="T42" s="63">
        <v>0</v>
      </c>
      <c r="U42" s="59">
        <v>0</v>
      </c>
      <c r="V42" s="58" t="s">
        <v>91</v>
      </c>
      <c r="W42" s="64">
        <v>66.7</v>
      </c>
      <c r="X42" s="33">
        <v>451</v>
      </c>
      <c r="Y42" s="34">
        <v>100</v>
      </c>
    </row>
    <row r="43" spans="1:25" s="31" customFormat="1" ht="15" customHeight="1" x14ac:dyDescent="0.2">
      <c r="A43" s="26" t="s">
        <v>53</v>
      </c>
      <c r="B43" s="35" t="s">
        <v>17</v>
      </c>
      <c r="C43" s="49">
        <v>4224</v>
      </c>
      <c r="D43" s="52">
        <v>457</v>
      </c>
      <c r="E43" s="51">
        <v>10.8</v>
      </c>
      <c r="F43" s="52">
        <v>3767</v>
      </c>
      <c r="G43" s="51">
        <v>89.2</v>
      </c>
      <c r="H43" s="52">
        <v>7</v>
      </c>
      <c r="I43" s="53">
        <v>0.2</v>
      </c>
      <c r="J43" s="54">
        <v>7</v>
      </c>
      <c r="K43" s="53">
        <v>0.2</v>
      </c>
      <c r="L43" s="54">
        <v>88</v>
      </c>
      <c r="M43" s="53">
        <v>2.2999999999999998</v>
      </c>
      <c r="N43" s="54">
        <v>768</v>
      </c>
      <c r="O43" s="53">
        <v>20.399999999999999</v>
      </c>
      <c r="P43" s="54">
        <v>2686</v>
      </c>
      <c r="Q43" s="53">
        <v>71.3</v>
      </c>
      <c r="R43" s="66" t="s">
        <v>91</v>
      </c>
      <c r="S43" s="53">
        <v>0.1</v>
      </c>
      <c r="T43" s="55">
        <v>209</v>
      </c>
      <c r="U43" s="51">
        <v>5.5</v>
      </c>
      <c r="V43" s="65">
        <v>23</v>
      </c>
      <c r="W43" s="56">
        <v>0.5</v>
      </c>
      <c r="X43" s="28">
        <v>3609</v>
      </c>
      <c r="Y43" s="29">
        <v>100</v>
      </c>
    </row>
    <row r="44" spans="1:25" s="31" customFormat="1" ht="15" customHeight="1" x14ac:dyDescent="0.2">
      <c r="A44" s="26" t="s">
        <v>53</v>
      </c>
      <c r="B44" s="32" t="s">
        <v>18</v>
      </c>
      <c r="C44" s="57">
        <v>179</v>
      </c>
      <c r="D44" s="58" t="s">
        <v>91</v>
      </c>
      <c r="E44" s="59">
        <v>0.6</v>
      </c>
      <c r="F44" s="58">
        <v>178</v>
      </c>
      <c r="G44" s="59">
        <v>99.4</v>
      </c>
      <c r="H44" s="58">
        <v>88</v>
      </c>
      <c r="I44" s="60">
        <v>49.4</v>
      </c>
      <c r="J44" s="61">
        <v>0</v>
      </c>
      <c r="K44" s="60">
        <v>0</v>
      </c>
      <c r="L44" s="62">
        <v>21</v>
      </c>
      <c r="M44" s="60">
        <v>11.8</v>
      </c>
      <c r="N44" s="62">
        <v>7</v>
      </c>
      <c r="O44" s="60">
        <v>3.9</v>
      </c>
      <c r="P44" s="62">
        <v>60</v>
      </c>
      <c r="Q44" s="60">
        <v>33.700000000000003</v>
      </c>
      <c r="R44" s="62">
        <v>0</v>
      </c>
      <c r="S44" s="60">
        <v>0</v>
      </c>
      <c r="T44" s="63" t="s">
        <v>91</v>
      </c>
      <c r="U44" s="59">
        <v>1.1000000000000001</v>
      </c>
      <c r="V44" s="58">
        <v>24</v>
      </c>
      <c r="W44" s="64">
        <v>13.4</v>
      </c>
      <c r="X44" s="33">
        <v>1811</v>
      </c>
      <c r="Y44" s="34">
        <v>100</v>
      </c>
    </row>
    <row r="45" spans="1:25" s="31" customFormat="1" ht="15" customHeight="1" x14ac:dyDescent="0.2">
      <c r="A45" s="26" t="s">
        <v>53</v>
      </c>
      <c r="B45" s="35" t="s">
        <v>42</v>
      </c>
      <c r="C45" s="49">
        <v>46</v>
      </c>
      <c r="D45" s="52" t="s">
        <v>91</v>
      </c>
      <c r="E45" s="51">
        <v>4.3</v>
      </c>
      <c r="F45" s="52">
        <v>44</v>
      </c>
      <c r="G45" s="51">
        <v>95.7</v>
      </c>
      <c r="H45" s="65" t="s">
        <v>91</v>
      </c>
      <c r="I45" s="53">
        <v>4.5</v>
      </c>
      <c r="J45" s="54">
        <v>0</v>
      </c>
      <c r="K45" s="53">
        <v>0</v>
      </c>
      <c r="L45" s="54">
        <v>10</v>
      </c>
      <c r="M45" s="53">
        <v>22.7</v>
      </c>
      <c r="N45" s="54" t="s">
        <v>91</v>
      </c>
      <c r="O45" s="53">
        <v>4.5</v>
      </c>
      <c r="P45" s="54">
        <v>28</v>
      </c>
      <c r="Q45" s="53">
        <v>63.6</v>
      </c>
      <c r="R45" s="66">
        <v>0</v>
      </c>
      <c r="S45" s="53">
        <v>0</v>
      </c>
      <c r="T45" s="67" t="s">
        <v>91</v>
      </c>
      <c r="U45" s="51">
        <v>4.5</v>
      </c>
      <c r="V45" s="65" t="s">
        <v>91</v>
      </c>
      <c r="W45" s="56">
        <v>6.5</v>
      </c>
      <c r="X45" s="28">
        <v>1309</v>
      </c>
      <c r="Y45" s="29">
        <v>100</v>
      </c>
    </row>
    <row r="46" spans="1:25" s="31" customFormat="1" ht="15" customHeight="1" x14ac:dyDescent="0.2">
      <c r="A46" s="26" t="s">
        <v>53</v>
      </c>
      <c r="B46" s="32" t="s">
        <v>19</v>
      </c>
      <c r="C46" s="57">
        <v>36</v>
      </c>
      <c r="D46" s="58" t="s">
        <v>91</v>
      </c>
      <c r="E46" s="59">
        <v>5.6</v>
      </c>
      <c r="F46" s="58">
        <v>34</v>
      </c>
      <c r="G46" s="59">
        <v>94.4</v>
      </c>
      <c r="H46" s="58">
        <v>0</v>
      </c>
      <c r="I46" s="60">
        <v>0</v>
      </c>
      <c r="J46" s="62" t="s">
        <v>91</v>
      </c>
      <c r="K46" s="60">
        <v>2.9</v>
      </c>
      <c r="L46" s="61">
        <v>8</v>
      </c>
      <c r="M46" s="60">
        <v>23.5</v>
      </c>
      <c r="N46" s="62">
        <v>7</v>
      </c>
      <c r="O46" s="60">
        <v>20.6</v>
      </c>
      <c r="P46" s="62">
        <v>14</v>
      </c>
      <c r="Q46" s="60">
        <v>41.2</v>
      </c>
      <c r="R46" s="62">
        <v>0</v>
      </c>
      <c r="S46" s="60">
        <v>0</v>
      </c>
      <c r="T46" s="63">
        <v>4</v>
      </c>
      <c r="U46" s="59">
        <v>11.8</v>
      </c>
      <c r="V46" s="68" t="s">
        <v>91</v>
      </c>
      <c r="W46" s="64">
        <v>2.8</v>
      </c>
      <c r="X46" s="33">
        <v>3056</v>
      </c>
      <c r="Y46" s="34">
        <v>93</v>
      </c>
    </row>
    <row r="47" spans="1:25" s="31" customFormat="1" ht="15" customHeight="1" x14ac:dyDescent="0.2">
      <c r="A47" s="26" t="s">
        <v>53</v>
      </c>
      <c r="B47" s="35" t="s">
        <v>43</v>
      </c>
      <c r="C47" s="49">
        <v>0</v>
      </c>
      <c r="D47" s="52">
        <v>0</v>
      </c>
      <c r="E47" s="51">
        <v>0</v>
      </c>
      <c r="F47" s="52">
        <v>0</v>
      </c>
      <c r="G47" s="51">
        <v>0</v>
      </c>
      <c r="H47" s="52">
        <v>0</v>
      </c>
      <c r="I47" s="53">
        <v>0</v>
      </c>
      <c r="J47" s="54">
        <v>0</v>
      </c>
      <c r="K47" s="53">
        <v>0</v>
      </c>
      <c r="L47" s="54">
        <v>0</v>
      </c>
      <c r="M47" s="53">
        <v>0</v>
      </c>
      <c r="N47" s="54">
        <v>0</v>
      </c>
      <c r="O47" s="53">
        <v>0</v>
      </c>
      <c r="P47" s="54">
        <v>0</v>
      </c>
      <c r="Q47" s="53">
        <v>0</v>
      </c>
      <c r="R47" s="54">
        <v>0</v>
      </c>
      <c r="S47" s="53">
        <v>0</v>
      </c>
      <c r="T47" s="55">
        <v>0</v>
      </c>
      <c r="U47" s="51">
        <v>0</v>
      </c>
      <c r="V47" s="52">
        <v>0</v>
      </c>
      <c r="W47" s="56">
        <v>0</v>
      </c>
      <c r="X47" s="28">
        <v>293</v>
      </c>
      <c r="Y47" s="29">
        <v>100</v>
      </c>
    </row>
    <row r="48" spans="1:25" s="31" customFormat="1" ht="15" customHeight="1" x14ac:dyDescent="0.2">
      <c r="A48" s="26" t="s">
        <v>53</v>
      </c>
      <c r="B48" s="32" t="s">
        <v>20</v>
      </c>
      <c r="C48" s="57">
        <v>73</v>
      </c>
      <c r="D48" s="58">
        <v>18</v>
      </c>
      <c r="E48" s="59">
        <v>24.7</v>
      </c>
      <c r="F48" s="58">
        <v>55</v>
      </c>
      <c r="G48" s="59">
        <v>75.3</v>
      </c>
      <c r="H48" s="58">
        <v>0</v>
      </c>
      <c r="I48" s="60">
        <v>0</v>
      </c>
      <c r="J48" s="62" t="s">
        <v>91</v>
      </c>
      <c r="K48" s="60">
        <v>1.8</v>
      </c>
      <c r="L48" s="61">
        <v>0</v>
      </c>
      <c r="M48" s="60">
        <v>0</v>
      </c>
      <c r="N48" s="62">
        <v>31</v>
      </c>
      <c r="O48" s="60">
        <v>56.4</v>
      </c>
      <c r="P48" s="62">
        <v>23</v>
      </c>
      <c r="Q48" s="60">
        <v>41.8</v>
      </c>
      <c r="R48" s="62">
        <v>0</v>
      </c>
      <c r="S48" s="60">
        <v>0</v>
      </c>
      <c r="T48" s="69">
        <v>0</v>
      </c>
      <c r="U48" s="59">
        <v>0</v>
      </c>
      <c r="V48" s="68" t="s">
        <v>91</v>
      </c>
      <c r="W48" s="64">
        <v>4.0999999999999996</v>
      </c>
      <c r="X48" s="33">
        <v>1226</v>
      </c>
      <c r="Y48" s="34">
        <v>100</v>
      </c>
    </row>
    <row r="49" spans="1:25" s="31" customFormat="1" ht="15" customHeight="1" x14ac:dyDescent="0.2">
      <c r="A49" s="26" t="s">
        <v>53</v>
      </c>
      <c r="B49" s="35" t="s">
        <v>44</v>
      </c>
      <c r="C49" s="49" t="s">
        <v>91</v>
      </c>
      <c r="D49" s="52">
        <v>0</v>
      </c>
      <c r="E49" s="51">
        <v>0</v>
      </c>
      <c r="F49" s="52" t="s">
        <v>91</v>
      </c>
      <c r="G49" s="51">
        <v>100</v>
      </c>
      <c r="H49" s="65">
        <v>0</v>
      </c>
      <c r="I49" s="53">
        <v>0</v>
      </c>
      <c r="J49" s="54">
        <v>0</v>
      </c>
      <c r="K49" s="53">
        <v>0</v>
      </c>
      <c r="L49" s="54">
        <v>0</v>
      </c>
      <c r="M49" s="53">
        <v>0</v>
      </c>
      <c r="N49" s="54">
        <v>0</v>
      </c>
      <c r="O49" s="53">
        <v>0</v>
      </c>
      <c r="P49" s="66" t="s">
        <v>91</v>
      </c>
      <c r="Q49" s="53">
        <v>100</v>
      </c>
      <c r="R49" s="54">
        <v>0</v>
      </c>
      <c r="S49" s="53">
        <v>0</v>
      </c>
      <c r="T49" s="55">
        <v>0</v>
      </c>
      <c r="U49" s="51">
        <v>0</v>
      </c>
      <c r="V49" s="65">
        <v>0</v>
      </c>
      <c r="W49" s="56">
        <v>0</v>
      </c>
      <c r="X49" s="28">
        <v>687</v>
      </c>
      <c r="Y49" s="29">
        <v>100</v>
      </c>
    </row>
    <row r="50" spans="1:25" s="31" customFormat="1" ht="15" customHeight="1" x14ac:dyDescent="0.2">
      <c r="A50" s="26" t="s">
        <v>53</v>
      </c>
      <c r="B50" s="32" t="s">
        <v>45</v>
      </c>
      <c r="C50" s="57">
        <v>136</v>
      </c>
      <c r="D50" s="68" t="s">
        <v>91</v>
      </c>
      <c r="E50" s="59">
        <v>1.5</v>
      </c>
      <c r="F50" s="58">
        <v>134</v>
      </c>
      <c r="G50" s="59">
        <v>98.5</v>
      </c>
      <c r="H50" s="68">
        <v>0</v>
      </c>
      <c r="I50" s="60">
        <v>0</v>
      </c>
      <c r="J50" s="62">
        <v>0</v>
      </c>
      <c r="K50" s="60">
        <v>0</v>
      </c>
      <c r="L50" s="62">
        <v>6</v>
      </c>
      <c r="M50" s="60">
        <v>4.5</v>
      </c>
      <c r="N50" s="62">
        <v>105</v>
      </c>
      <c r="O50" s="60">
        <v>78.400000000000006</v>
      </c>
      <c r="P50" s="62">
        <v>21</v>
      </c>
      <c r="Q50" s="60">
        <v>15.7</v>
      </c>
      <c r="R50" s="62">
        <v>0</v>
      </c>
      <c r="S50" s="60">
        <v>0</v>
      </c>
      <c r="T50" s="63" t="s">
        <v>91</v>
      </c>
      <c r="U50" s="59">
        <v>1.5</v>
      </c>
      <c r="V50" s="68">
        <v>5</v>
      </c>
      <c r="W50" s="64">
        <v>3.7</v>
      </c>
      <c r="X50" s="33">
        <v>1798</v>
      </c>
      <c r="Y50" s="34">
        <v>98.9</v>
      </c>
    </row>
    <row r="51" spans="1:25" s="31" customFormat="1" ht="15" customHeight="1" x14ac:dyDescent="0.2">
      <c r="A51" s="26" t="s">
        <v>53</v>
      </c>
      <c r="B51" s="35" t="s">
        <v>21</v>
      </c>
      <c r="C51" s="49">
        <v>132</v>
      </c>
      <c r="D51" s="52">
        <v>21</v>
      </c>
      <c r="E51" s="51">
        <v>15.9</v>
      </c>
      <c r="F51" s="52">
        <v>111</v>
      </c>
      <c r="G51" s="51">
        <v>84.1</v>
      </c>
      <c r="H51" s="65" t="s">
        <v>91</v>
      </c>
      <c r="I51" s="53">
        <v>1.8</v>
      </c>
      <c r="J51" s="54">
        <v>0</v>
      </c>
      <c r="K51" s="53">
        <v>0</v>
      </c>
      <c r="L51" s="54">
        <v>34</v>
      </c>
      <c r="M51" s="53">
        <v>30.6</v>
      </c>
      <c r="N51" s="54">
        <v>17</v>
      </c>
      <c r="O51" s="53">
        <v>15.3</v>
      </c>
      <c r="P51" s="54">
        <v>54</v>
      </c>
      <c r="Q51" s="53">
        <v>48.6</v>
      </c>
      <c r="R51" s="54">
        <v>0</v>
      </c>
      <c r="S51" s="53">
        <v>0</v>
      </c>
      <c r="T51" s="55">
        <v>4</v>
      </c>
      <c r="U51" s="51">
        <v>3.6</v>
      </c>
      <c r="V51" s="52" t="s">
        <v>91</v>
      </c>
      <c r="W51" s="56">
        <v>2.2999999999999998</v>
      </c>
      <c r="X51" s="28">
        <v>8574</v>
      </c>
      <c r="Y51" s="29">
        <v>100</v>
      </c>
    </row>
    <row r="52" spans="1:25" s="31" customFormat="1" ht="15" customHeight="1" x14ac:dyDescent="0.2">
      <c r="A52" s="26" t="s">
        <v>53</v>
      </c>
      <c r="B52" s="32" t="s">
        <v>46</v>
      </c>
      <c r="C52" s="57" t="s">
        <v>91</v>
      </c>
      <c r="D52" s="58" t="s">
        <v>91</v>
      </c>
      <c r="E52" s="59">
        <v>100</v>
      </c>
      <c r="F52" s="58">
        <v>0</v>
      </c>
      <c r="G52" s="59">
        <v>0</v>
      </c>
      <c r="H52" s="58">
        <v>0</v>
      </c>
      <c r="I52" s="60">
        <v>0</v>
      </c>
      <c r="J52" s="62">
        <v>0</v>
      </c>
      <c r="K52" s="60">
        <v>0</v>
      </c>
      <c r="L52" s="62">
        <v>0</v>
      </c>
      <c r="M52" s="60">
        <v>0</v>
      </c>
      <c r="N52" s="62">
        <v>0</v>
      </c>
      <c r="O52" s="60">
        <v>0</v>
      </c>
      <c r="P52" s="61">
        <v>0</v>
      </c>
      <c r="Q52" s="60">
        <v>0</v>
      </c>
      <c r="R52" s="61">
        <v>0</v>
      </c>
      <c r="S52" s="60">
        <v>0</v>
      </c>
      <c r="T52" s="63">
        <v>0</v>
      </c>
      <c r="U52" s="59">
        <v>0</v>
      </c>
      <c r="V52" s="58">
        <v>0</v>
      </c>
      <c r="W52" s="64">
        <v>0</v>
      </c>
      <c r="X52" s="33">
        <v>990</v>
      </c>
      <c r="Y52" s="34">
        <v>99.9</v>
      </c>
    </row>
    <row r="53" spans="1:25" s="31" customFormat="1" ht="15" customHeight="1" x14ac:dyDescent="0.2">
      <c r="A53" s="26" t="s">
        <v>53</v>
      </c>
      <c r="B53" s="35" t="s">
        <v>47</v>
      </c>
      <c r="C53" s="49">
        <v>4</v>
      </c>
      <c r="D53" s="52">
        <v>0</v>
      </c>
      <c r="E53" s="51">
        <v>0</v>
      </c>
      <c r="F53" s="52">
        <v>4</v>
      </c>
      <c r="G53" s="51">
        <v>100</v>
      </c>
      <c r="H53" s="52">
        <v>0</v>
      </c>
      <c r="I53" s="53">
        <v>0</v>
      </c>
      <c r="J53" s="54">
        <v>0</v>
      </c>
      <c r="K53" s="53">
        <v>0</v>
      </c>
      <c r="L53" s="54">
        <v>0</v>
      </c>
      <c r="M53" s="53">
        <v>0</v>
      </c>
      <c r="N53" s="54">
        <v>0</v>
      </c>
      <c r="O53" s="53">
        <v>0</v>
      </c>
      <c r="P53" s="54">
        <v>4</v>
      </c>
      <c r="Q53" s="53">
        <v>100</v>
      </c>
      <c r="R53" s="54">
        <v>0</v>
      </c>
      <c r="S53" s="53">
        <v>0</v>
      </c>
      <c r="T53" s="55">
        <v>0</v>
      </c>
      <c r="U53" s="51">
        <v>0</v>
      </c>
      <c r="V53" s="52">
        <v>0</v>
      </c>
      <c r="W53" s="56">
        <v>0</v>
      </c>
      <c r="X53" s="28">
        <v>307</v>
      </c>
      <c r="Y53" s="29">
        <v>100</v>
      </c>
    </row>
    <row r="54" spans="1:25" s="31" customFormat="1" ht="15" customHeight="1" x14ac:dyDescent="0.2">
      <c r="A54" s="26" t="s">
        <v>53</v>
      </c>
      <c r="B54" s="32" t="s">
        <v>48</v>
      </c>
      <c r="C54" s="57">
        <v>24</v>
      </c>
      <c r="D54" s="68">
        <v>4</v>
      </c>
      <c r="E54" s="59">
        <v>16.7</v>
      </c>
      <c r="F54" s="58">
        <v>20</v>
      </c>
      <c r="G54" s="59">
        <v>83.3</v>
      </c>
      <c r="H54" s="58">
        <v>0</v>
      </c>
      <c r="I54" s="60">
        <v>0</v>
      </c>
      <c r="J54" s="62">
        <v>0</v>
      </c>
      <c r="K54" s="60">
        <v>0</v>
      </c>
      <c r="L54" s="62">
        <v>0</v>
      </c>
      <c r="M54" s="60">
        <v>0</v>
      </c>
      <c r="N54" s="62">
        <v>8</v>
      </c>
      <c r="O54" s="60">
        <v>40</v>
      </c>
      <c r="P54" s="62">
        <v>12</v>
      </c>
      <c r="Q54" s="60">
        <v>60</v>
      </c>
      <c r="R54" s="62">
        <v>0</v>
      </c>
      <c r="S54" s="60">
        <v>0</v>
      </c>
      <c r="T54" s="69">
        <v>0</v>
      </c>
      <c r="U54" s="59">
        <v>0</v>
      </c>
      <c r="V54" s="68">
        <v>0</v>
      </c>
      <c r="W54" s="64">
        <v>0</v>
      </c>
      <c r="X54" s="33">
        <v>1969</v>
      </c>
      <c r="Y54" s="34">
        <v>99.9</v>
      </c>
    </row>
    <row r="55" spans="1:25" s="31" customFormat="1" ht="15" customHeight="1" x14ac:dyDescent="0.2">
      <c r="A55" s="26" t="s">
        <v>53</v>
      </c>
      <c r="B55" s="35" t="s">
        <v>49</v>
      </c>
      <c r="C55" s="49">
        <v>783</v>
      </c>
      <c r="D55" s="52">
        <v>89</v>
      </c>
      <c r="E55" s="51">
        <v>11.4</v>
      </c>
      <c r="F55" s="52">
        <v>694</v>
      </c>
      <c r="G55" s="51">
        <v>88.6</v>
      </c>
      <c r="H55" s="52">
        <v>22</v>
      </c>
      <c r="I55" s="53">
        <v>3.2</v>
      </c>
      <c r="J55" s="54">
        <v>15</v>
      </c>
      <c r="K55" s="53">
        <v>2.2000000000000002</v>
      </c>
      <c r="L55" s="54">
        <v>136</v>
      </c>
      <c r="M55" s="53">
        <v>19.600000000000001</v>
      </c>
      <c r="N55" s="54">
        <v>61</v>
      </c>
      <c r="O55" s="53">
        <v>8.8000000000000007</v>
      </c>
      <c r="P55" s="54">
        <v>389</v>
      </c>
      <c r="Q55" s="53">
        <v>56.1</v>
      </c>
      <c r="R55" s="54">
        <v>5</v>
      </c>
      <c r="S55" s="53">
        <v>0.7</v>
      </c>
      <c r="T55" s="55">
        <v>66</v>
      </c>
      <c r="U55" s="51">
        <v>9.5</v>
      </c>
      <c r="V55" s="52">
        <v>59</v>
      </c>
      <c r="W55" s="56">
        <v>7.5</v>
      </c>
      <c r="X55" s="28">
        <v>2282</v>
      </c>
      <c r="Y55" s="29">
        <v>100</v>
      </c>
    </row>
    <row r="56" spans="1:25" s="31" customFormat="1" ht="15" customHeight="1" x14ac:dyDescent="0.2">
      <c r="A56" s="26" t="s">
        <v>53</v>
      </c>
      <c r="B56" s="32" t="s">
        <v>50</v>
      </c>
      <c r="C56" s="57">
        <v>6</v>
      </c>
      <c r="D56" s="58">
        <v>0</v>
      </c>
      <c r="E56" s="59">
        <v>0</v>
      </c>
      <c r="F56" s="58">
        <v>6</v>
      </c>
      <c r="G56" s="59">
        <v>100</v>
      </c>
      <c r="H56" s="58">
        <v>0</v>
      </c>
      <c r="I56" s="60">
        <v>0</v>
      </c>
      <c r="J56" s="62">
        <v>0</v>
      </c>
      <c r="K56" s="60">
        <v>0</v>
      </c>
      <c r="L56" s="62">
        <v>0</v>
      </c>
      <c r="M56" s="60">
        <v>0</v>
      </c>
      <c r="N56" s="61" t="s">
        <v>91</v>
      </c>
      <c r="O56" s="60">
        <v>33.299999999999997</v>
      </c>
      <c r="P56" s="61">
        <v>4</v>
      </c>
      <c r="Q56" s="60">
        <v>66.7</v>
      </c>
      <c r="R56" s="62">
        <v>0</v>
      </c>
      <c r="S56" s="60">
        <v>0</v>
      </c>
      <c r="T56" s="63">
        <v>0</v>
      </c>
      <c r="U56" s="59">
        <v>0</v>
      </c>
      <c r="V56" s="58">
        <v>0</v>
      </c>
      <c r="W56" s="64">
        <v>0</v>
      </c>
      <c r="X56" s="33">
        <v>730</v>
      </c>
      <c r="Y56" s="34">
        <v>100</v>
      </c>
    </row>
    <row r="57" spans="1:25" s="31" customFormat="1" ht="15" customHeight="1" x14ac:dyDescent="0.2">
      <c r="A57" s="26" t="s">
        <v>53</v>
      </c>
      <c r="B57" s="35" t="s">
        <v>22</v>
      </c>
      <c r="C57" s="49">
        <v>54</v>
      </c>
      <c r="D57" s="65">
        <v>5</v>
      </c>
      <c r="E57" s="51">
        <v>9.3000000000000007</v>
      </c>
      <c r="F57" s="52">
        <v>49</v>
      </c>
      <c r="G57" s="51">
        <v>90.7</v>
      </c>
      <c r="H57" s="52">
        <v>0</v>
      </c>
      <c r="I57" s="53">
        <v>0</v>
      </c>
      <c r="J57" s="54" t="s">
        <v>91</v>
      </c>
      <c r="K57" s="53" t="s">
        <v>91</v>
      </c>
      <c r="L57" s="54" t="s">
        <v>91</v>
      </c>
      <c r="M57" s="53">
        <v>6.1</v>
      </c>
      <c r="N57" s="54">
        <v>10</v>
      </c>
      <c r="O57" s="53">
        <v>20.399999999999999</v>
      </c>
      <c r="P57" s="54">
        <v>35</v>
      </c>
      <c r="Q57" s="53">
        <v>71.400000000000006</v>
      </c>
      <c r="R57" s="54">
        <v>0</v>
      </c>
      <c r="S57" s="53">
        <v>0</v>
      </c>
      <c r="T57" s="67">
        <v>0</v>
      </c>
      <c r="U57" s="51">
        <v>0</v>
      </c>
      <c r="V57" s="65">
        <v>0</v>
      </c>
      <c r="W57" s="56">
        <v>0</v>
      </c>
      <c r="X57" s="28">
        <v>2244</v>
      </c>
      <c r="Y57" s="29">
        <v>99.6</v>
      </c>
    </row>
    <row r="58" spans="1:25" s="31" customFormat="1" ht="15" customHeight="1" thickBot="1" x14ac:dyDescent="0.25">
      <c r="A58" s="26" t="s">
        <v>53</v>
      </c>
      <c r="B58" s="36" t="s">
        <v>51</v>
      </c>
      <c r="C58" s="80">
        <v>0</v>
      </c>
      <c r="D58" s="71">
        <v>0</v>
      </c>
      <c r="E58" s="72">
        <v>0</v>
      </c>
      <c r="F58" s="71">
        <v>0</v>
      </c>
      <c r="G58" s="72">
        <v>0</v>
      </c>
      <c r="H58" s="71">
        <v>0</v>
      </c>
      <c r="I58" s="74">
        <v>0</v>
      </c>
      <c r="J58" s="76">
        <v>0</v>
      </c>
      <c r="K58" s="74">
        <v>0</v>
      </c>
      <c r="L58" s="76">
        <v>0</v>
      </c>
      <c r="M58" s="74">
        <v>0</v>
      </c>
      <c r="N58" s="75">
        <v>0</v>
      </c>
      <c r="O58" s="74">
        <v>0</v>
      </c>
      <c r="P58" s="76">
        <v>0</v>
      </c>
      <c r="Q58" s="74">
        <v>0</v>
      </c>
      <c r="R58" s="75">
        <v>0</v>
      </c>
      <c r="S58" s="74">
        <v>0</v>
      </c>
      <c r="T58" s="77">
        <v>0</v>
      </c>
      <c r="U58" s="72">
        <v>0</v>
      </c>
      <c r="V58" s="73">
        <v>0</v>
      </c>
      <c r="W58" s="78">
        <v>0</v>
      </c>
      <c r="X58" s="37">
        <v>360</v>
      </c>
      <c r="Y58" s="38">
        <v>100</v>
      </c>
    </row>
    <row r="59" spans="1:25" s="31" customFormat="1" ht="15" customHeight="1" x14ac:dyDescent="0.2">
      <c r="A59" s="26"/>
      <c r="B59" s="39"/>
      <c r="C59" s="40"/>
      <c r="D59" s="40"/>
      <c r="E59" s="40"/>
      <c r="F59" s="40"/>
      <c r="G59" s="40"/>
      <c r="H59" s="40"/>
      <c r="I59" s="40"/>
      <c r="J59" s="40"/>
      <c r="K59" s="40"/>
      <c r="L59" s="40"/>
      <c r="M59" s="40"/>
      <c r="N59" s="40"/>
      <c r="O59" s="40"/>
      <c r="P59" s="40"/>
      <c r="Q59" s="40"/>
      <c r="R59" s="40"/>
      <c r="S59" s="40"/>
      <c r="T59" s="40"/>
      <c r="U59" s="40"/>
      <c r="V59" s="41"/>
      <c r="W59" s="30"/>
      <c r="X59" s="40"/>
      <c r="Y59" s="40"/>
    </row>
    <row r="60" spans="1:25" s="31" customFormat="1" ht="15" customHeight="1" x14ac:dyDescent="0.2">
      <c r="A60" s="26"/>
      <c r="B60" s="39" t="s">
        <v>71</v>
      </c>
      <c r="C60" s="41"/>
      <c r="D60" s="41"/>
      <c r="E60" s="41"/>
      <c r="F60" s="41"/>
      <c r="G60" s="41"/>
      <c r="H60" s="40"/>
      <c r="I60" s="40"/>
      <c r="J60" s="40"/>
      <c r="K60" s="40"/>
      <c r="L60" s="40"/>
      <c r="M60" s="40"/>
      <c r="N60" s="40"/>
      <c r="O60" s="40"/>
      <c r="P60" s="40"/>
      <c r="Q60" s="40"/>
      <c r="R60" s="40"/>
      <c r="S60" s="40"/>
      <c r="T60" s="40"/>
      <c r="U60" s="40"/>
      <c r="V60" s="41"/>
      <c r="W60" s="41"/>
      <c r="X60" s="40"/>
      <c r="Y60" s="40"/>
    </row>
    <row r="61" spans="1:25" s="31" customFormat="1" ht="15" customHeight="1" x14ac:dyDescent="0.2">
      <c r="A61" s="26"/>
      <c r="B61" s="42" t="s">
        <v>72</v>
      </c>
      <c r="C61" s="41"/>
      <c r="D61" s="41"/>
      <c r="E61" s="41"/>
      <c r="F61" s="41"/>
      <c r="G61" s="41"/>
      <c r="H61" s="40"/>
      <c r="I61" s="40"/>
      <c r="J61" s="40"/>
      <c r="K61" s="40"/>
      <c r="L61" s="40"/>
      <c r="M61" s="40"/>
      <c r="N61" s="40"/>
      <c r="O61" s="40"/>
      <c r="P61" s="40"/>
      <c r="Q61" s="40"/>
      <c r="R61" s="40"/>
      <c r="S61" s="40"/>
      <c r="T61" s="40"/>
      <c r="U61" s="40"/>
      <c r="V61" s="41"/>
      <c r="W61" s="41"/>
      <c r="X61" s="40"/>
      <c r="Y61" s="40"/>
    </row>
    <row r="62" spans="1:25" s="31" customFormat="1" ht="15" customHeight="1" x14ac:dyDescent="0.2">
      <c r="A62" s="26"/>
      <c r="B62" s="42" t="s">
        <v>73</v>
      </c>
      <c r="C62" s="41"/>
      <c r="D62" s="41"/>
      <c r="E62" s="41"/>
      <c r="F62" s="41"/>
      <c r="G62" s="41"/>
      <c r="H62" s="40"/>
      <c r="I62" s="40"/>
      <c r="J62" s="40"/>
      <c r="K62" s="40"/>
      <c r="L62" s="40"/>
      <c r="M62" s="40"/>
      <c r="N62" s="40"/>
      <c r="O62" s="40"/>
      <c r="P62" s="40"/>
      <c r="Q62" s="40"/>
      <c r="R62" s="40"/>
      <c r="S62" s="40"/>
      <c r="T62" s="40"/>
      <c r="U62" s="40"/>
      <c r="V62" s="41"/>
      <c r="W62" s="41"/>
      <c r="X62" s="40"/>
      <c r="Y62" s="40"/>
    </row>
    <row r="63" spans="1:25" s="31" customFormat="1" ht="15" customHeight="1" x14ac:dyDescent="0.2">
      <c r="A63" s="26"/>
      <c r="B63" s="42" t="str">
        <f>CONCATENATE("NOTE: Table reads (for US Totals):  Of all ", C69," public school students with disabilities who received ", LOWER(A7), ", ",D69," (",TEXT(E7,"0.0"),"%) were served solely under Section 504 and ", F69," (",TEXT(G7,"0.0"),"%) were served under IDEA.")</f>
        <v>NOTE: Table reads (for US Totals):  Of all 8,776 public school students with disabilities who received expulsions without educational services, 856 (9.8%) were served solely under Section 504 and 7,920 (90.2%) were served under IDEA.</v>
      </c>
      <c r="C63" s="41"/>
      <c r="D63" s="41"/>
      <c r="E63" s="41"/>
      <c r="F63" s="41"/>
      <c r="G63" s="41"/>
      <c r="H63" s="40"/>
      <c r="I63" s="40"/>
      <c r="J63" s="40"/>
      <c r="K63" s="40"/>
      <c r="L63" s="40"/>
      <c r="M63" s="40"/>
      <c r="N63" s="40"/>
      <c r="O63" s="40"/>
      <c r="P63" s="40"/>
      <c r="Q63" s="40"/>
      <c r="R63" s="40"/>
      <c r="S63" s="40"/>
      <c r="T63" s="40"/>
      <c r="U63" s="40"/>
      <c r="V63" s="41"/>
      <c r="W63" s="30"/>
      <c r="X63" s="40"/>
      <c r="Y63" s="40"/>
    </row>
    <row r="64" spans="1:25" s="31" customFormat="1" ht="15" customHeight="1" x14ac:dyDescent="0.2">
      <c r="A64" s="26"/>
      <c r="B64" s="42" t="str">
        <f>CONCATENATE("            Table reads (for US Race/Ethnicity):  Of all ",TEXT(F7,"#,##0")," public school students with disabilities served under IDEA who received ",LOWER(A7), ", ",TEXT(H7,"#,##0")," (",TEXT(I7,"0.0"),"%) were American Indian or Alaska Native.")</f>
        <v xml:space="preserve">            Table reads (for US Race/Ethnicity):  Of all 7,920 public school students with disabilities served under IDEA who received expulsions without educational services, 173 (2.2%) were American Indian or Alaska Native.</v>
      </c>
      <c r="C64" s="41"/>
      <c r="D64" s="41"/>
      <c r="E64" s="41"/>
      <c r="F64" s="41"/>
      <c r="G64" s="41"/>
      <c r="H64" s="40"/>
      <c r="I64" s="40"/>
      <c r="J64" s="40"/>
      <c r="K64" s="40"/>
      <c r="L64" s="40"/>
      <c r="M64" s="40"/>
      <c r="N64" s="40"/>
      <c r="O64" s="40"/>
      <c r="P64" s="40"/>
      <c r="Q64" s="40"/>
      <c r="R64" s="40"/>
      <c r="S64" s="40"/>
      <c r="T64" s="40"/>
      <c r="U64" s="40"/>
      <c r="V64" s="41"/>
      <c r="W64" s="41"/>
      <c r="X64" s="40"/>
      <c r="Y64" s="40"/>
    </row>
    <row r="65" spans="1:26" s="31" customFormat="1" ht="15" customHeight="1" x14ac:dyDescent="0.2">
      <c r="A65" s="26"/>
      <c r="B65" s="42" t="s">
        <v>74</v>
      </c>
      <c r="C65" s="41"/>
      <c r="D65" s="41"/>
      <c r="E65" s="41"/>
      <c r="F65" s="41"/>
      <c r="G65" s="41"/>
      <c r="H65" s="40"/>
      <c r="I65" s="40"/>
      <c r="J65" s="40"/>
      <c r="K65" s="40"/>
      <c r="L65" s="40"/>
      <c r="M65" s="40"/>
      <c r="N65" s="40"/>
      <c r="O65" s="40"/>
      <c r="P65" s="40"/>
      <c r="Q65" s="40"/>
      <c r="R65" s="40"/>
      <c r="S65" s="40"/>
      <c r="T65" s="40"/>
      <c r="U65" s="40"/>
      <c r="V65" s="41"/>
      <c r="W65" s="41"/>
      <c r="X65" s="40"/>
      <c r="Y65" s="40"/>
    </row>
    <row r="66" spans="1:26" s="45" customFormat="1" ht="14.1" customHeight="1" x14ac:dyDescent="0.2">
      <c r="A66" s="48"/>
      <c r="B66" s="104" t="s">
        <v>90</v>
      </c>
      <c r="C66" s="31"/>
      <c r="D66" s="31"/>
      <c r="E66" s="43"/>
      <c r="F66" s="43"/>
      <c r="G66" s="43"/>
      <c r="H66" s="43"/>
      <c r="I66" s="43"/>
      <c r="J66" s="43"/>
      <c r="K66" s="44"/>
      <c r="L66" s="44"/>
      <c r="M66" s="44"/>
      <c r="N66" s="44"/>
      <c r="O66" s="44"/>
      <c r="P66" s="44"/>
      <c r="Q66" s="44"/>
      <c r="R66" s="44"/>
      <c r="S66" s="44"/>
      <c r="T66" s="44"/>
      <c r="U66" s="44"/>
      <c r="V66" s="44"/>
      <c r="W66" s="44"/>
      <c r="X66" s="44"/>
      <c r="Y66" s="43"/>
    </row>
    <row r="69" spans="1:26" s="47" customFormat="1" ht="15" customHeight="1" x14ac:dyDescent="0.2">
      <c r="B69" s="81"/>
      <c r="C69" s="82" t="str">
        <f>IF(ISTEXT(C7),LEFT(C7,3),TEXT(C7,"#,##0"))</f>
        <v>8,776</v>
      </c>
      <c r="D69" s="82" t="str">
        <f>IF(ISTEXT(D7),LEFT(D7,3),TEXT(D7,"#,##0"))</f>
        <v>856</v>
      </c>
      <c r="E69" s="82"/>
      <c r="F69" s="82" t="str">
        <f>IF(ISTEXT(F7),LEFT(F7,3),TEXT(F7,"#,##0"))</f>
        <v>7,920</v>
      </c>
      <c r="G69" s="82"/>
      <c r="H69" s="82" t="str">
        <f>IF(ISTEXT(H7),LEFT(H7,3),TEXT(H7,"#,##0"))</f>
        <v>173</v>
      </c>
      <c r="I69" s="5"/>
      <c r="J69" s="5"/>
      <c r="K69" s="5"/>
      <c r="L69" s="5"/>
      <c r="M69" s="5"/>
      <c r="N69" s="5"/>
      <c r="O69" s="5"/>
      <c r="P69" s="5"/>
      <c r="Q69" s="5"/>
      <c r="R69" s="5"/>
      <c r="S69" s="5"/>
      <c r="T69" s="5"/>
      <c r="U69" s="5"/>
      <c r="V69" s="83"/>
      <c r="W69" s="84"/>
      <c r="X69" s="5"/>
      <c r="Y69" s="5"/>
      <c r="Z69" s="84"/>
    </row>
  </sheetData>
  <mergeCells count="15">
    <mergeCell ref="B4:B5"/>
    <mergeCell ref="C4:C5"/>
    <mergeCell ref="D4:E5"/>
    <mergeCell ref="F4:G5"/>
    <mergeCell ref="H4:U4"/>
    <mergeCell ref="X4:X5"/>
    <mergeCell ref="Y4:Y5"/>
    <mergeCell ref="H5:I5"/>
    <mergeCell ref="J5:K5"/>
    <mergeCell ref="L5:M5"/>
    <mergeCell ref="N5:O5"/>
    <mergeCell ref="P5:Q5"/>
    <mergeCell ref="R5:S5"/>
    <mergeCell ref="T5:U5"/>
    <mergeCell ref="V4:W5"/>
  </mergeCells>
  <phoneticPr fontId="19" type="noConversion"/>
  <printOptions horizontalCentered="1"/>
  <pageMargins left="0.25" right="0.25" top="0.75" bottom="0.75" header="0.3" footer="0.3"/>
  <pageSetup scale="47" orientation="landscape" horizontalDpi="4294967292" verticalDpi="4294967292"/>
  <extLst>
    <ext xmlns:mx="http://schemas.microsoft.com/office/mac/excel/2008/main" uri="{64002731-A6B0-56B0-2670-7721B7C09600}">
      <mx:PLV Mode="0" OnePage="0" WScale="10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enableFormatConditionsCalculation="0">
    <pageSetUpPr fitToPage="1"/>
  </sheetPr>
  <dimension ref="A1:Z69"/>
  <sheetViews>
    <sheetView showGridLines="0" workbookViewId="0"/>
  </sheetViews>
  <sheetFormatPr defaultColWidth="10.140625" defaultRowHeight="15" customHeight="1" x14ac:dyDescent="0.2"/>
  <cols>
    <col min="1" max="1" width="8.28515625" style="46" customWidth="1"/>
    <col min="2" max="2" width="16.85546875" style="6" customWidth="1"/>
    <col min="3" max="21" width="10.85546875" style="6" customWidth="1"/>
    <col min="22" max="22" width="10.85546875" style="5" customWidth="1"/>
    <col min="23" max="23" width="10.85546875" style="47" customWidth="1"/>
    <col min="24" max="25" width="10.85546875" style="6" customWidth="1"/>
    <col min="26" max="16384" width="10.140625" style="48"/>
  </cols>
  <sheetData>
    <row r="1" spans="1:25" s="6" customFormat="1" ht="15" customHeight="1" x14ac:dyDescent="0.2">
      <c r="A1" s="1"/>
      <c r="B1" s="2"/>
      <c r="C1" s="3"/>
      <c r="D1" s="3"/>
      <c r="E1" s="3"/>
      <c r="F1" s="3"/>
      <c r="G1" s="3"/>
      <c r="H1" s="3"/>
      <c r="I1" s="3"/>
      <c r="J1" s="3"/>
      <c r="K1" s="3"/>
      <c r="L1" s="3"/>
      <c r="M1" s="3"/>
      <c r="N1" s="3"/>
      <c r="O1" s="3"/>
      <c r="P1" s="3"/>
      <c r="Q1" s="3"/>
      <c r="R1" s="3"/>
      <c r="S1" s="3"/>
      <c r="T1" s="3"/>
      <c r="U1" s="3"/>
      <c r="V1" s="4"/>
      <c r="W1" s="5"/>
      <c r="X1" s="3"/>
      <c r="Y1" s="3"/>
    </row>
    <row r="2" spans="1:25" s="12" customFormat="1" ht="15" customHeight="1" x14ac:dyDescent="0.25">
      <c r="A2" s="7"/>
      <c r="B2" s="8" t="str">
        <f>CONCATENATE("Number and percentage of public school male students with disabilities receiving ",LOWER(A7), " by race/ethnicity, by state: School Year 2013-14")</f>
        <v>Number and percentage of public school male students with disabilities receiving expulsions without educational services by race/ethnicity, by state: School Year 2013-14</v>
      </c>
      <c r="C2" s="9"/>
      <c r="D2" s="9"/>
      <c r="E2" s="9"/>
      <c r="F2" s="9"/>
      <c r="G2" s="9"/>
      <c r="H2" s="9"/>
      <c r="I2" s="9"/>
      <c r="J2" s="9"/>
      <c r="K2" s="9"/>
      <c r="L2" s="9"/>
      <c r="M2" s="9"/>
      <c r="N2" s="9"/>
      <c r="O2" s="9"/>
      <c r="P2" s="9"/>
      <c r="Q2" s="9"/>
      <c r="R2" s="10"/>
      <c r="S2" s="10"/>
      <c r="T2" s="9"/>
      <c r="U2" s="9"/>
      <c r="V2" s="11"/>
    </row>
    <row r="3" spans="1:25" s="6" customFormat="1" ht="15" customHeight="1" thickBot="1" x14ac:dyDescent="0.3">
      <c r="A3" s="1"/>
      <c r="B3" s="13"/>
      <c r="C3" s="14"/>
      <c r="D3" s="14"/>
      <c r="E3" s="14"/>
      <c r="F3" s="14"/>
      <c r="G3" s="14"/>
      <c r="H3" s="14"/>
      <c r="I3" s="14"/>
      <c r="J3" s="14"/>
      <c r="K3" s="14"/>
      <c r="L3" s="14"/>
      <c r="M3" s="14"/>
      <c r="N3" s="14"/>
      <c r="O3" s="14"/>
      <c r="P3" s="14"/>
      <c r="Q3" s="14"/>
      <c r="R3" s="14"/>
      <c r="S3" s="14"/>
      <c r="T3" s="14"/>
      <c r="U3" s="14"/>
      <c r="V3" s="14"/>
      <c r="W3" s="5"/>
      <c r="X3" s="14"/>
      <c r="Y3" s="14"/>
    </row>
    <row r="4" spans="1:25" s="16" customFormat="1" ht="24.95" customHeight="1" x14ac:dyDescent="0.2">
      <c r="A4" s="15"/>
      <c r="B4" s="118" t="s">
        <v>0</v>
      </c>
      <c r="C4" s="120" t="s">
        <v>54</v>
      </c>
      <c r="D4" s="114" t="s">
        <v>55</v>
      </c>
      <c r="E4" s="115"/>
      <c r="F4" s="114" t="s">
        <v>56</v>
      </c>
      <c r="G4" s="115"/>
      <c r="H4" s="122" t="s">
        <v>57</v>
      </c>
      <c r="I4" s="123"/>
      <c r="J4" s="123"/>
      <c r="K4" s="123"/>
      <c r="L4" s="123"/>
      <c r="M4" s="123"/>
      <c r="N4" s="123"/>
      <c r="O4" s="123"/>
      <c r="P4" s="123"/>
      <c r="Q4" s="123"/>
      <c r="R4" s="123"/>
      <c r="S4" s="123"/>
      <c r="T4" s="123"/>
      <c r="U4" s="124"/>
      <c r="V4" s="114" t="s">
        <v>58</v>
      </c>
      <c r="W4" s="115"/>
      <c r="X4" s="105" t="s">
        <v>59</v>
      </c>
      <c r="Y4" s="107" t="s">
        <v>60</v>
      </c>
    </row>
    <row r="5" spans="1:25" s="16" customFormat="1" ht="24.95" customHeight="1" x14ac:dyDescent="0.2">
      <c r="A5" s="15"/>
      <c r="B5" s="119"/>
      <c r="C5" s="121"/>
      <c r="D5" s="116"/>
      <c r="E5" s="117"/>
      <c r="F5" s="116"/>
      <c r="G5" s="117"/>
      <c r="H5" s="109" t="s">
        <v>61</v>
      </c>
      <c r="I5" s="110"/>
      <c r="J5" s="111" t="s">
        <v>62</v>
      </c>
      <c r="K5" s="110"/>
      <c r="L5" s="112" t="s">
        <v>63</v>
      </c>
      <c r="M5" s="110"/>
      <c r="N5" s="112" t="s">
        <v>64</v>
      </c>
      <c r="O5" s="110"/>
      <c r="P5" s="112" t="s">
        <v>65</v>
      </c>
      <c r="Q5" s="110"/>
      <c r="R5" s="112" t="s">
        <v>66</v>
      </c>
      <c r="S5" s="110"/>
      <c r="T5" s="112" t="s">
        <v>67</v>
      </c>
      <c r="U5" s="113"/>
      <c r="V5" s="116"/>
      <c r="W5" s="117"/>
      <c r="X5" s="106"/>
      <c r="Y5" s="108"/>
    </row>
    <row r="6" spans="1:25" s="16" customFormat="1" ht="15" customHeight="1" thickBot="1" x14ac:dyDescent="0.25">
      <c r="A6" s="15"/>
      <c r="B6" s="17"/>
      <c r="C6" s="18"/>
      <c r="D6" s="19" t="s">
        <v>68</v>
      </c>
      <c r="E6" s="20" t="s">
        <v>69</v>
      </c>
      <c r="F6" s="19" t="s">
        <v>68</v>
      </c>
      <c r="G6" s="20" t="s">
        <v>69</v>
      </c>
      <c r="H6" s="19" t="s">
        <v>68</v>
      </c>
      <c r="I6" s="21" t="s">
        <v>70</v>
      </c>
      <c r="J6" s="22" t="s">
        <v>68</v>
      </c>
      <c r="K6" s="21" t="s">
        <v>70</v>
      </c>
      <c r="L6" s="22" t="s">
        <v>68</v>
      </c>
      <c r="M6" s="21" t="s">
        <v>70</v>
      </c>
      <c r="N6" s="22" t="s">
        <v>68</v>
      </c>
      <c r="O6" s="21" t="s">
        <v>70</v>
      </c>
      <c r="P6" s="22" t="s">
        <v>68</v>
      </c>
      <c r="Q6" s="21" t="s">
        <v>70</v>
      </c>
      <c r="R6" s="22" t="s">
        <v>68</v>
      </c>
      <c r="S6" s="21" t="s">
        <v>70</v>
      </c>
      <c r="T6" s="22" t="s">
        <v>68</v>
      </c>
      <c r="U6" s="23" t="s">
        <v>70</v>
      </c>
      <c r="V6" s="22" t="s">
        <v>68</v>
      </c>
      <c r="W6" s="20" t="s">
        <v>69</v>
      </c>
      <c r="X6" s="24"/>
      <c r="Y6" s="25"/>
    </row>
    <row r="7" spans="1:25" s="31" customFormat="1" ht="15" customHeight="1" x14ac:dyDescent="0.2">
      <c r="A7" s="26" t="s">
        <v>53</v>
      </c>
      <c r="B7" s="27" t="s">
        <v>52</v>
      </c>
      <c r="C7" s="49">
        <v>7075</v>
      </c>
      <c r="D7" s="50">
        <v>696</v>
      </c>
      <c r="E7" s="51">
        <v>9.8000000000000007</v>
      </c>
      <c r="F7" s="50">
        <v>6379</v>
      </c>
      <c r="G7" s="51">
        <v>90.2</v>
      </c>
      <c r="H7" s="52">
        <v>136</v>
      </c>
      <c r="I7" s="53">
        <v>2.1</v>
      </c>
      <c r="J7" s="54">
        <v>30</v>
      </c>
      <c r="K7" s="53">
        <v>0.5</v>
      </c>
      <c r="L7" s="54">
        <v>811</v>
      </c>
      <c r="M7" s="53">
        <v>12.7</v>
      </c>
      <c r="N7" s="54">
        <v>1283</v>
      </c>
      <c r="O7" s="53">
        <v>20.100000000000001</v>
      </c>
      <c r="P7" s="54">
        <v>3789</v>
      </c>
      <c r="Q7" s="53">
        <v>59.4</v>
      </c>
      <c r="R7" s="54">
        <v>9</v>
      </c>
      <c r="S7" s="53">
        <v>0.1</v>
      </c>
      <c r="T7" s="55">
        <v>321</v>
      </c>
      <c r="U7" s="51">
        <v>5</v>
      </c>
      <c r="V7" s="50">
        <v>327</v>
      </c>
      <c r="W7" s="56">
        <v>4.5999999999999996</v>
      </c>
      <c r="X7" s="28">
        <v>95507</v>
      </c>
      <c r="Y7" s="29">
        <v>99.7</v>
      </c>
    </row>
    <row r="8" spans="1:25" s="31" customFormat="1" ht="15" customHeight="1" x14ac:dyDescent="0.2">
      <c r="A8" s="26" t="s">
        <v>53</v>
      </c>
      <c r="B8" s="32" t="s">
        <v>24</v>
      </c>
      <c r="C8" s="57">
        <v>31</v>
      </c>
      <c r="D8" s="58" t="s">
        <v>91</v>
      </c>
      <c r="E8" s="59">
        <v>6.5</v>
      </c>
      <c r="F8" s="58">
        <v>29</v>
      </c>
      <c r="G8" s="59">
        <v>93.5</v>
      </c>
      <c r="H8" s="58">
        <v>0</v>
      </c>
      <c r="I8" s="60">
        <v>0</v>
      </c>
      <c r="J8" s="62">
        <v>0</v>
      </c>
      <c r="K8" s="60">
        <v>0</v>
      </c>
      <c r="L8" s="62" t="s">
        <v>91</v>
      </c>
      <c r="M8" s="60">
        <v>6.9</v>
      </c>
      <c r="N8" s="62">
        <v>13</v>
      </c>
      <c r="O8" s="60">
        <v>44.8</v>
      </c>
      <c r="P8" s="62">
        <v>14</v>
      </c>
      <c r="Q8" s="60">
        <v>48.3</v>
      </c>
      <c r="R8" s="62">
        <v>0</v>
      </c>
      <c r="S8" s="60">
        <v>0</v>
      </c>
      <c r="T8" s="63">
        <v>0</v>
      </c>
      <c r="U8" s="59">
        <v>0</v>
      </c>
      <c r="V8" s="58">
        <v>0</v>
      </c>
      <c r="W8" s="64">
        <v>0</v>
      </c>
      <c r="X8" s="33">
        <v>1397</v>
      </c>
      <c r="Y8" s="34">
        <v>100</v>
      </c>
    </row>
    <row r="9" spans="1:25" s="31" customFormat="1" ht="15" customHeight="1" x14ac:dyDescent="0.2">
      <c r="A9" s="26" t="s">
        <v>53</v>
      </c>
      <c r="B9" s="35" t="s">
        <v>25</v>
      </c>
      <c r="C9" s="49" t="s">
        <v>91</v>
      </c>
      <c r="D9" s="52">
        <v>0</v>
      </c>
      <c r="E9" s="51">
        <v>0</v>
      </c>
      <c r="F9" s="52" t="s">
        <v>91</v>
      </c>
      <c r="G9" s="51">
        <v>100</v>
      </c>
      <c r="H9" s="52">
        <v>0</v>
      </c>
      <c r="I9" s="53">
        <v>0</v>
      </c>
      <c r="J9" s="54">
        <v>0</v>
      </c>
      <c r="K9" s="53">
        <v>0</v>
      </c>
      <c r="L9" s="54">
        <v>0</v>
      </c>
      <c r="M9" s="53">
        <v>0</v>
      </c>
      <c r="N9" s="66">
        <v>0</v>
      </c>
      <c r="O9" s="53">
        <v>0</v>
      </c>
      <c r="P9" s="66">
        <v>0</v>
      </c>
      <c r="Q9" s="53">
        <v>0</v>
      </c>
      <c r="R9" s="54">
        <v>0</v>
      </c>
      <c r="S9" s="53">
        <v>0</v>
      </c>
      <c r="T9" s="55" t="s">
        <v>91</v>
      </c>
      <c r="U9" s="51">
        <v>100</v>
      </c>
      <c r="V9" s="65">
        <v>0</v>
      </c>
      <c r="W9" s="56">
        <v>0</v>
      </c>
      <c r="X9" s="28">
        <v>495</v>
      </c>
      <c r="Y9" s="29">
        <v>100</v>
      </c>
    </row>
    <row r="10" spans="1:25" s="31" customFormat="1" ht="15" customHeight="1" x14ac:dyDescent="0.2">
      <c r="A10" s="26" t="s">
        <v>53</v>
      </c>
      <c r="B10" s="32" t="s">
        <v>1</v>
      </c>
      <c r="C10" s="57">
        <v>22</v>
      </c>
      <c r="D10" s="68" t="s">
        <v>91</v>
      </c>
      <c r="E10" s="59">
        <v>4.5</v>
      </c>
      <c r="F10" s="58">
        <v>21</v>
      </c>
      <c r="G10" s="59">
        <v>95.5</v>
      </c>
      <c r="H10" s="68">
        <v>0</v>
      </c>
      <c r="I10" s="60">
        <v>0</v>
      </c>
      <c r="J10" s="62">
        <v>0</v>
      </c>
      <c r="K10" s="60">
        <v>0</v>
      </c>
      <c r="L10" s="61">
        <v>9</v>
      </c>
      <c r="M10" s="60">
        <v>42.9</v>
      </c>
      <c r="N10" s="61">
        <v>4</v>
      </c>
      <c r="O10" s="60">
        <v>19</v>
      </c>
      <c r="P10" s="62">
        <v>8</v>
      </c>
      <c r="Q10" s="60">
        <v>38.1</v>
      </c>
      <c r="R10" s="62">
        <v>0</v>
      </c>
      <c r="S10" s="60">
        <v>0</v>
      </c>
      <c r="T10" s="63">
        <v>0</v>
      </c>
      <c r="U10" s="59">
        <v>0</v>
      </c>
      <c r="V10" s="58">
        <v>0</v>
      </c>
      <c r="W10" s="64">
        <v>0</v>
      </c>
      <c r="X10" s="33">
        <v>1913</v>
      </c>
      <c r="Y10" s="34">
        <v>100</v>
      </c>
    </row>
    <row r="11" spans="1:25" s="31" customFormat="1" ht="15" customHeight="1" x14ac:dyDescent="0.2">
      <c r="A11" s="26" t="s">
        <v>53</v>
      </c>
      <c r="B11" s="35" t="s">
        <v>26</v>
      </c>
      <c r="C11" s="49">
        <v>15</v>
      </c>
      <c r="D11" s="52" t="s">
        <v>91</v>
      </c>
      <c r="E11" s="51">
        <v>13.3</v>
      </c>
      <c r="F11" s="52">
        <v>13</v>
      </c>
      <c r="G11" s="51">
        <v>86.7</v>
      </c>
      <c r="H11" s="52">
        <v>0</v>
      </c>
      <c r="I11" s="53">
        <v>0</v>
      </c>
      <c r="J11" s="54">
        <v>0</v>
      </c>
      <c r="K11" s="53">
        <v>0</v>
      </c>
      <c r="L11" s="54" t="s">
        <v>91</v>
      </c>
      <c r="M11" s="53">
        <v>15.4</v>
      </c>
      <c r="N11" s="54">
        <v>5</v>
      </c>
      <c r="O11" s="53">
        <v>38.5</v>
      </c>
      <c r="P11" s="54">
        <v>6</v>
      </c>
      <c r="Q11" s="53">
        <v>46.2</v>
      </c>
      <c r="R11" s="54">
        <v>0</v>
      </c>
      <c r="S11" s="53">
        <v>0</v>
      </c>
      <c r="T11" s="55">
        <v>0</v>
      </c>
      <c r="U11" s="51">
        <v>0</v>
      </c>
      <c r="V11" s="52">
        <v>0</v>
      </c>
      <c r="W11" s="56">
        <v>0</v>
      </c>
      <c r="X11" s="28">
        <v>1085</v>
      </c>
      <c r="Y11" s="29">
        <v>100</v>
      </c>
    </row>
    <row r="12" spans="1:25" s="31" customFormat="1" ht="15" customHeight="1" x14ac:dyDescent="0.2">
      <c r="A12" s="26" t="s">
        <v>53</v>
      </c>
      <c r="B12" s="32" t="s">
        <v>2</v>
      </c>
      <c r="C12" s="57">
        <v>477</v>
      </c>
      <c r="D12" s="58">
        <v>38</v>
      </c>
      <c r="E12" s="59">
        <v>8</v>
      </c>
      <c r="F12" s="58">
        <v>439</v>
      </c>
      <c r="G12" s="59">
        <v>92</v>
      </c>
      <c r="H12" s="68">
        <v>10</v>
      </c>
      <c r="I12" s="60">
        <v>2.2999999999999998</v>
      </c>
      <c r="J12" s="62">
        <v>7</v>
      </c>
      <c r="K12" s="60">
        <v>1.6</v>
      </c>
      <c r="L12" s="62">
        <v>245</v>
      </c>
      <c r="M12" s="60">
        <v>55.8</v>
      </c>
      <c r="N12" s="62">
        <v>85</v>
      </c>
      <c r="O12" s="60">
        <v>19.399999999999999</v>
      </c>
      <c r="P12" s="62">
        <v>76</v>
      </c>
      <c r="Q12" s="60">
        <v>17.3</v>
      </c>
      <c r="R12" s="61" t="s">
        <v>91</v>
      </c>
      <c r="S12" s="60">
        <v>0.5</v>
      </c>
      <c r="T12" s="63">
        <v>14</v>
      </c>
      <c r="U12" s="59">
        <v>3.2</v>
      </c>
      <c r="V12" s="58">
        <v>113</v>
      </c>
      <c r="W12" s="64">
        <v>23.7</v>
      </c>
      <c r="X12" s="33">
        <v>9883</v>
      </c>
      <c r="Y12" s="34">
        <v>100</v>
      </c>
    </row>
    <row r="13" spans="1:25" s="31" customFormat="1" ht="15" customHeight="1" x14ac:dyDescent="0.2">
      <c r="A13" s="26" t="s">
        <v>53</v>
      </c>
      <c r="B13" s="35" t="s">
        <v>27</v>
      </c>
      <c r="C13" s="49">
        <v>9</v>
      </c>
      <c r="D13" s="52">
        <v>0</v>
      </c>
      <c r="E13" s="51">
        <v>0</v>
      </c>
      <c r="F13" s="52">
        <v>9</v>
      </c>
      <c r="G13" s="51">
        <v>100</v>
      </c>
      <c r="H13" s="65" t="s">
        <v>91</v>
      </c>
      <c r="I13" s="53">
        <v>22.2</v>
      </c>
      <c r="J13" s="66">
        <v>0</v>
      </c>
      <c r="K13" s="53">
        <v>0</v>
      </c>
      <c r="L13" s="54" t="s">
        <v>91</v>
      </c>
      <c r="M13" s="53">
        <v>33.299999999999997</v>
      </c>
      <c r="N13" s="54">
        <v>0</v>
      </c>
      <c r="O13" s="53">
        <v>0</v>
      </c>
      <c r="P13" s="54">
        <v>4</v>
      </c>
      <c r="Q13" s="53">
        <v>44.4</v>
      </c>
      <c r="R13" s="54">
        <v>0</v>
      </c>
      <c r="S13" s="53">
        <v>0</v>
      </c>
      <c r="T13" s="55">
        <v>0</v>
      </c>
      <c r="U13" s="51">
        <v>0</v>
      </c>
      <c r="V13" s="52">
        <v>0</v>
      </c>
      <c r="W13" s="56">
        <v>0</v>
      </c>
      <c r="X13" s="28">
        <v>1841</v>
      </c>
      <c r="Y13" s="29">
        <v>100</v>
      </c>
    </row>
    <row r="14" spans="1:25" s="31" customFormat="1" ht="15" customHeight="1" x14ac:dyDescent="0.2">
      <c r="A14" s="26" t="s">
        <v>53</v>
      </c>
      <c r="B14" s="32" t="s">
        <v>28</v>
      </c>
      <c r="C14" s="57">
        <v>20</v>
      </c>
      <c r="D14" s="58">
        <v>4</v>
      </c>
      <c r="E14" s="59">
        <v>20</v>
      </c>
      <c r="F14" s="58">
        <v>16</v>
      </c>
      <c r="G14" s="59">
        <v>80</v>
      </c>
      <c r="H14" s="58">
        <v>0</v>
      </c>
      <c r="I14" s="60">
        <v>0</v>
      </c>
      <c r="J14" s="62">
        <v>0</v>
      </c>
      <c r="K14" s="60">
        <v>0</v>
      </c>
      <c r="L14" s="61">
        <v>6</v>
      </c>
      <c r="M14" s="60">
        <v>37.5</v>
      </c>
      <c r="N14" s="62">
        <v>8</v>
      </c>
      <c r="O14" s="60">
        <v>50</v>
      </c>
      <c r="P14" s="62" t="s">
        <v>91</v>
      </c>
      <c r="Q14" s="60">
        <v>12.5</v>
      </c>
      <c r="R14" s="62">
        <v>0</v>
      </c>
      <c r="S14" s="60">
        <v>0</v>
      </c>
      <c r="T14" s="63">
        <v>0</v>
      </c>
      <c r="U14" s="59">
        <v>0</v>
      </c>
      <c r="V14" s="58" t="s">
        <v>91</v>
      </c>
      <c r="W14" s="64">
        <v>10</v>
      </c>
      <c r="X14" s="33">
        <v>1140</v>
      </c>
      <c r="Y14" s="34">
        <v>99.9</v>
      </c>
    </row>
    <row r="15" spans="1:25" s="31" customFormat="1" ht="15" customHeight="1" x14ac:dyDescent="0.2">
      <c r="A15" s="26" t="s">
        <v>53</v>
      </c>
      <c r="B15" s="35" t="s">
        <v>29</v>
      </c>
      <c r="C15" s="49">
        <v>5</v>
      </c>
      <c r="D15" s="65" t="s">
        <v>91</v>
      </c>
      <c r="E15" s="51">
        <v>20</v>
      </c>
      <c r="F15" s="65">
        <v>4</v>
      </c>
      <c r="G15" s="51">
        <v>80</v>
      </c>
      <c r="H15" s="52">
        <v>0</v>
      </c>
      <c r="I15" s="53">
        <v>0</v>
      </c>
      <c r="J15" s="54">
        <v>0</v>
      </c>
      <c r="K15" s="53">
        <v>0</v>
      </c>
      <c r="L15" s="54">
        <v>0</v>
      </c>
      <c r="M15" s="53">
        <v>0</v>
      </c>
      <c r="N15" s="54" t="s">
        <v>91</v>
      </c>
      <c r="O15" s="53">
        <v>50</v>
      </c>
      <c r="P15" s="66" t="s">
        <v>91</v>
      </c>
      <c r="Q15" s="53">
        <v>50</v>
      </c>
      <c r="R15" s="54">
        <v>0</v>
      </c>
      <c r="S15" s="53">
        <v>0</v>
      </c>
      <c r="T15" s="55">
        <v>0</v>
      </c>
      <c r="U15" s="51">
        <v>0</v>
      </c>
      <c r="V15" s="52">
        <v>0</v>
      </c>
      <c r="W15" s="56">
        <v>0</v>
      </c>
      <c r="X15" s="28">
        <v>227</v>
      </c>
      <c r="Y15" s="29">
        <v>100</v>
      </c>
    </row>
    <row r="16" spans="1:25" s="31" customFormat="1" ht="15" customHeight="1" x14ac:dyDescent="0.2">
      <c r="A16" s="26" t="s">
        <v>53</v>
      </c>
      <c r="B16" s="32" t="s">
        <v>3</v>
      </c>
      <c r="C16" s="57">
        <v>9</v>
      </c>
      <c r="D16" s="58">
        <v>0</v>
      </c>
      <c r="E16" s="59">
        <v>0</v>
      </c>
      <c r="F16" s="58">
        <v>9</v>
      </c>
      <c r="G16" s="59">
        <v>100</v>
      </c>
      <c r="H16" s="58">
        <v>0</v>
      </c>
      <c r="I16" s="60">
        <v>0</v>
      </c>
      <c r="J16" s="62">
        <v>0</v>
      </c>
      <c r="K16" s="60">
        <v>0</v>
      </c>
      <c r="L16" s="61" t="s">
        <v>91</v>
      </c>
      <c r="M16" s="60">
        <v>33.299999999999997</v>
      </c>
      <c r="N16" s="62">
        <v>4</v>
      </c>
      <c r="O16" s="60">
        <v>44.4</v>
      </c>
      <c r="P16" s="62" t="s">
        <v>91</v>
      </c>
      <c r="Q16" s="60">
        <v>22.2</v>
      </c>
      <c r="R16" s="62">
        <v>0</v>
      </c>
      <c r="S16" s="60">
        <v>0</v>
      </c>
      <c r="T16" s="63">
        <v>0</v>
      </c>
      <c r="U16" s="59">
        <v>0</v>
      </c>
      <c r="V16" s="58" t="s">
        <v>91</v>
      </c>
      <c r="W16" s="64">
        <v>22.2</v>
      </c>
      <c r="X16" s="33">
        <v>204</v>
      </c>
      <c r="Y16" s="34">
        <v>100</v>
      </c>
    </row>
    <row r="17" spans="1:25" s="31" customFormat="1" ht="15" customHeight="1" x14ac:dyDescent="0.2">
      <c r="A17" s="26" t="s">
        <v>53</v>
      </c>
      <c r="B17" s="35" t="s">
        <v>30</v>
      </c>
      <c r="C17" s="49">
        <v>20</v>
      </c>
      <c r="D17" s="65" t="s">
        <v>91</v>
      </c>
      <c r="E17" s="51">
        <v>5</v>
      </c>
      <c r="F17" s="52">
        <v>19</v>
      </c>
      <c r="G17" s="51">
        <v>95</v>
      </c>
      <c r="H17" s="52">
        <v>0</v>
      </c>
      <c r="I17" s="53">
        <v>0</v>
      </c>
      <c r="J17" s="54">
        <v>0</v>
      </c>
      <c r="K17" s="53">
        <v>0</v>
      </c>
      <c r="L17" s="54" t="s">
        <v>91</v>
      </c>
      <c r="M17" s="53">
        <v>15.8</v>
      </c>
      <c r="N17" s="54">
        <v>10</v>
      </c>
      <c r="O17" s="53">
        <v>52.6</v>
      </c>
      <c r="P17" s="54">
        <v>4</v>
      </c>
      <c r="Q17" s="53">
        <v>21.1</v>
      </c>
      <c r="R17" s="54">
        <v>0</v>
      </c>
      <c r="S17" s="53">
        <v>0</v>
      </c>
      <c r="T17" s="55" t="s">
        <v>91</v>
      </c>
      <c r="U17" s="51">
        <v>10.5</v>
      </c>
      <c r="V17" s="65" t="s">
        <v>91</v>
      </c>
      <c r="W17" s="56">
        <v>15</v>
      </c>
      <c r="X17" s="28">
        <v>3954</v>
      </c>
      <c r="Y17" s="29">
        <v>100</v>
      </c>
    </row>
    <row r="18" spans="1:25" s="31" customFormat="1" ht="15" customHeight="1" x14ac:dyDescent="0.2">
      <c r="A18" s="26" t="s">
        <v>53</v>
      </c>
      <c r="B18" s="32" t="s">
        <v>31</v>
      </c>
      <c r="C18" s="57">
        <v>99</v>
      </c>
      <c r="D18" s="58">
        <v>10</v>
      </c>
      <c r="E18" s="59">
        <v>10.1</v>
      </c>
      <c r="F18" s="58">
        <v>89</v>
      </c>
      <c r="G18" s="59">
        <v>89.9</v>
      </c>
      <c r="H18" s="58" t="s">
        <v>91</v>
      </c>
      <c r="I18" s="60">
        <v>2.2000000000000002</v>
      </c>
      <c r="J18" s="62">
        <v>0</v>
      </c>
      <c r="K18" s="60">
        <v>0</v>
      </c>
      <c r="L18" s="62">
        <v>6</v>
      </c>
      <c r="M18" s="60">
        <v>6.7</v>
      </c>
      <c r="N18" s="62">
        <v>44</v>
      </c>
      <c r="O18" s="60">
        <v>49.4</v>
      </c>
      <c r="P18" s="62">
        <v>34</v>
      </c>
      <c r="Q18" s="60">
        <v>38.200000000000003</v>
      </c>
      <c r="R18" s="62">
        <v>0</v>
      </c>
      <c r="S18" s="60">
        <v>0</v>
      </c>
      <c r="T18" s="63" t="s">
        <v>91</v>
      </c>
      <c r="U18" s="59">
        <v>3.4</v>
      </c>
      <c r="V18" s="68" t="s">
        <v>91</v>
      </c>
      <c r="W18" s="64" t="s">
        <v>91</v>
      </c>
      <c r="X18" s="33">
        <v>2444</v>
      </c>
      <c r="Y18" s="34">
        <v>99.8</v>
      </c>
    </row>
    <row r="19" spans="1:25" s="31" customFormat="1" ht="15" customHeight="1" x14ac:dyDescent="0.2">
      <c r="A19" s="26" t="s">
        <v>53</v>
      </c>
      <c r="B19" s="35" t="s">
        <v>32</v>
      </c>
      <c r="C19" s="49">
        <v>0</v>
      </c>
      <c r="D19" s="52">
        <v>0</v>
      </c>
      <c r="E19" s="51">
        <v>0</v>
      </c>
      <c r="F19" s="52">
        <v>0</v>
      </c>
      <c r="G19" s="51">
        <v>0</v>
      </c>
      <c r="H19" s="52">
        <v>0</v>
      </c>
      <c r="I19" s="53">
        <v>0</v>
      </c>
      <c r="J19" s="54">
        <v>0</v>
      </c>
      <c r="K19" s="53">
        <v>0</v>
      </c>
      <c r="L19" s="54">
        <v>0</v>
      </c>
      <c r="M19" s="53">
        <v>0</v>
      </c>
      <c r="N19" s="54">
        <v>0</v>
      </c>
      <c r="O19" s="53">
        <v>0</v>
      </c>
      <c r="P19" s="54">
        <v>0</v>
      </c>
      <c r="Q19" s="53">
        <v>0</v>
      </c>
      <c r="R19" s="54">
        <v>0</v>
      </c>
      <c r="S19" s="53">
        <v>0</v>
      </c>
      <c r="T19" s="55">
        <v>0</v>
      </c>
      <c r="U19" s="51">
        <v>0</v>
      </c>
      <c r="V19" s="52">
        <v>0</v>
      </c>
      <c r="W19" s="56">
        <v>0</v>
      </c>
      <c r="X19" s="28">
        <v>287</v>
      </c>
      <c r="Y19" s="29">
        <v>100</v>
      </c>
    </row>
    <row r="20" spans="1:25" s="31" customFormat="1" ht="15" customHeight="1" x14ac:dyDescent="0.2">
      <c r="A20" s="26" t="s">
        <v>53</v>
      </c>
      <c r="B20" s="32" t="s">
        <v>4</v>
      </c>
      <c r="C20" s="57">
        <v>10</v>
      </c>
      <c r="D20" s="58" t="s">
        <v>91</v>
      </c>
      <c r="E20" s="59">
        <v>10</v>
      </c>
      <c r="F20" s="58">
        <v>9</v>
      </c>
      <c r="G20" s="59">
        <v>90</v>
      </c>
      <c r="H20" s="58" t="s">
        <v>91</v>
      </c>
      <c r="I20" s="60">
        <v>22.2</v>
      </c>
      <c r="J20" s="62">
        <v>0</v>
      </c>
      <c r="K20" s="60">
        <v>0</v>
      </c>
      <c r="L20" s="61">
        <v>0</v>
      </c>
      <c r="M20" s="60">
        <v>0</v>
      </c>
      <c r="N20" s="62" t="s">
        <v>91</v>
      </c>
      <c r="O20" s="60">
        <v>22.2</v>
      </c>
      <c r="P20" s="61">
        <v>5</v>
      </c>
      <c r="Q20" s="60">
        <v>55.6</v>
      </c>
      <c r="R20" s="62">
        <v>0</v>
      </c>
      <c r="S20" s="60">
        <v>0</v>
      </c>
      <c r="T20" s="63">
        <v>0</v>
      </c>
      <c r="U20" s="59">
        <v>0</v>
      </c>
      <c r="V20" s="58">
        <v>0</v>
      </c>
      <c r="W20" s="64">
        <v>0</v>
      </c>
      <c r="X20" s="33">
        <v>715</v>
      </c>
      <c r="Y20" s="34">
        <v>100</v>
      </c>
    </row>
    <row r="21" spans="1:25" s="31" customFormat="1" ht="15" customHeight="1" x14ac:dyDescent="0.2">
      <c r="A21" s="26" t="s">
        <v>53</v>
      </c>
      <c r="B21" s="35" t="s">
        <v>5</v>
      </c>
      <c r="C21" s="49">
        <v>89</v>
      </c>
      <c r="D21" s="65">
        <v>7</v>
      </c>
      <c r="E21" s="51">
        <v>7.9</v>
      </c>
      <c r="F21" s="52">
        <v>82</v>
      </c>
      <c r="G21" s="51">
        <v>92.1</v>
      </c>
      <c r="H21" s="65">
        <v>0</v>
      </c>
      <c r="I21" s="53">
        <v>0</v>
      </c>
      <c r="J21" s="54">
        <v>0</v>
      </c>
      <c r="K21" s="53">
        <v>0</v>
      </c>
      <c r="L21" s="54">
        <v>7</v>
      </c>
      <c r="M21" s="53">
        <v>8.5</v>
      </c>
      <c r="N21" s="54">
        <v>29</v>
      </c>
      <c r="O21" s="53">
        <v>35.4</v>
      </c>
      <c r="P21" s="54">
        <v>40</v>
      </c>
      <c r="Q21" s="53">
        <v>48.8</v>
      </c>
      <c r="R21" s="54">
        <v>0</v>
      </c>
      <c r="S21" s="53">
        <v>0</v>
      </c>
      <c r="T21" s="55">
        <v>6</v>
      </c>
      <c r="U21" s="51">
        <v>7.3</v>
      </c>
      <c r="V21" s="65">
        <v>4</v>
      </c>
      <c r="W21" s="56">
        <v>4.5</v>
      </c>
      <c r="X21" s="28">
        <v>4134</v>
      </c>
      <c r="Y21" s="29">
        <v>99.9</v>
      </c>
    </row>
    <row r="22" spans="1:25" s="31" customFormat="1" ht="15" customHeight="1" x14ac:dyDescent="0.2">
      <c r="A22" s="26" t="s">
        <v>53</v>
      </c>
      <c r="B22" s="32" t="s">
        <v>6</v>
      </c>
      <c r="C22" s="57">
        <v>490</v>
      </c>
      <c r="D22" s="58">
        <v>74</v>
      </c>
      <c r="E22" s="59">
        <v>15.1</v>
      </c>
      <c r="F22" s="58">
        <v>416</v>
      </c>
      <c r="G22" s="59">
        <v>84.9</v>
      </c>
      <c r="H22" s="68">
        <v>0</v>
      </c>
      <c r="I22" s="60">
        <v>0</v>
      </c>
      <c r="J22" s="62">
        <v>0</v>
      </c>
      <c r="K22" s="60">
        <v>0</v>
      </c>
      <c r="L22" s="62">
        <v>35</v>
      </c>
      <c r="M22" s="60">
        <v>8.4</v>
      </c>
      <c r="N22" s="62">
        <v>109</v>
      </c>
      <c r="O22" s="60">
        <v>26.2</v>
      </c>
      <c r="P22" s="62">
        <v>239</v>
      </c>
      <c r="Q22" s="60">
        <v>57.5</v>
      </c>
      <c r="R22" s="62">
        <v>0</v>
      </c>
      <c r="S22" s="60">
        <v>0</v>
      </c>
      <c r="T22" s="63">
        <v>33</v>
      </c>
      <c r="U22" s="59">
        <v>7.9</v>
      </c>
      <c r="V22" s="58">
        <v>13</v>
      </c>
      <c r="W22" s="64">
        <v>2.7</v>
      </c>
      <c r="X22" s="33">
        <v>1864</v>
      </c>
      <c r="Y22" s="34">
        <v>100</v>
      </c>
    </row>
    <row r="23" spans="1:25" s="31" customFormat="1" ht="15" customHeight="1" x14ac:dyDescent="0.2">
      <c r="A23" s="26" t="s">
        <v>53</v>
      </c>
      <c r="B23" s="35" t="s">
        <v>33</v>
      </c>
      <c r="C23" s="49">
        <v>11</v>
      </c>
      <c r="D23" s="52" t="s">
        <v>91</v>
      </c>
      <c r="E23" s="51">
        <v>9.1</v>
      </c>
      <c r="F23" s="52">
        <v>10</v>
      </c>
      <c r="G23" s="51">
        <v>90.9</v>
      </c>
      <c r="H23" s="52">
        <v>0</v>
      </c>
      <c r="I23" s="53">
        <v>0</v>
      </c>
      <c r="J23" s="66">
        <v>0</v>
      </c>
      <c r="K23" s="53">
        <v>0</v>
      </c>
      <c r="L23" s="54" t="s">
        <v>91</v>
      </c>
      <c r="M23" s="53">
        <v>20</v>
      </c>
      <c r="N23" s="66">
        <v>0</v>
      </c>
      <c r="O23" s="53">
        <v>0</v>
      </c>
      <c r="P23" s="54">
        <v>8</v>
      </c>
      <c r="Q23" s="53">
        <v>80</v>
      </c>
      <c r="R23" s="54">
        <v>0</v>
      </c>
      <c r="S23" s="53">
        <v>0</v>
      </c>
      <c r="T23" s="67">
        <v>0</v>
      </c>
      <c r="U23" s="51">
        <v>0</v>
      </c>
      <c r="V23" s="52" t="s">
        <v>91</v>
      </c>
      <c r="W23" s="56">
        <v>18.2</v>
      </c>
      <c r="X23" s="28">
        <v>1424</v>
      </c>
      <c r="Y23" s="29">
        <v>100</v>
      </c>
    </row>
    <row r="24" spans="1:25" s="31" customFormat="1" ht="15" customHeight="1" x14ac:dyDescent="0.2">
      <c r="A24" s="26" t="s">
        <v>53</v>
      </c>
      <c r="B24" s="32" t="s">
        <v>7</v>
      </c>
      <c r="C24" s="57">
        <v>52</v>
      </c>
      <c r="D24" s="68">
        <v>4</v>
      </c>
      <c r="E24" s="59">
        <v>7.7</v>
      </c>
      <c r="F24" s="58">
        <v>48</v>
      </c>
      <c r="G24" s="59">
        <v>92.3</v>
      </c>
      <c r="H24" s="68">
        <v>0</v>
      </c>
      <c r="I24" s="60">
        <v>0</v>
      </c>
      <c r="J24" s="62">
        <v>0</v>
      </c>
      <c r="K24" s="60">
        <v>0</v>
      </c>
      <c r="L24" s="62">
        <v>7</v>
      </c>
      <c r="M24" s="60">
        <v>14.6</v>
      </c>
      <c r="N24" s="62">
        <v>8</v>
      </c>
      <c r="O24" s="60">
        <v>16.7</v>
      </c>
      <c r="P24" s="62">
        <v>26</v>
      </c>
      <c r="Q24" s="60">
        <v>54.2</v>
      </c>
      <c r="R24" s="62">
        <v>0</v>
      </c>
      <c r="S24" s="60">
        <v>0</v>
      </c>
      <c r="T24" s="69">
        <v>7</v>
      </c>
      <c r="U24" s="59">
        <v>14.6</v>
      </c>
      <c r="V24" s="68" t="s">
        <v>91</v>
      </c>
      <c r="W24" s="64">
        <v>5.8</v>
      </c>
      <c r="X24" s="33">
        <v>1396</v>
      </c>
      <c r="Y24" s="34">
        <v>100</v>
      </c>
    </row>
    <row r="25" spans="1:25" s="31" customFormat="1" ht="15" customHeight="1" x14ac:dyDescent="0.2">
      <c r="A25" s="26" t="s">
        <v>53</v>
      </c>
      <c r="B25" s="35" t="s">
        <v>34</v>
      </c>
      <c r="C25" s="49">
        <v>17</v>
      </c>
      <c r="D25" s="52">
        <v>0</v>
      </c>
      <c r="E25" s="51">
        <v>0</v>
      </c>
      <c r="F25" s="52">
        <v>17</v>
      </c>
      <c r="G25" s="51">
        <v>100</v>
      </c>
      <c r="H25" s="52">
        <v>0</v>
      </c>
      <c r="I25" s="53">
        <v>0</v>
      </c>
      <c r="J25" s="54">
        <v>0</v>
      </c>
      <c r="K25" s="53">
        <v>0</v>
      </c>
      <c r="L25" s="54">
        <v>0</v>
      </c>
      <c r="M25" s="53">
        <v>0</v>
      </c>
      <c r="N25" s="66">
        <v>0</v>
      </c>
      <c r="O25" s="53">
        <v>0</v>
      </c>
      <c r="P25" s="66">
        <v>17</v>
      </c>
      <c r="Q25" s="53">
        <v>100</v>
      </c>
      <c r="R25" s="54">
        <v>0</v>
      </c>
      <c r="S25" s="53">
        <v>0</v>
      </c>
      <c r="T25" s="67">
        <v>0</v>
      </c>
      <c r="U25" s="51">
        <v>0</v>
      </c>
      <c r="V25" s="52">
        <v>0</v>
      </c>
      <c r="W25" s="56">
        <v>0</v>
      </c>
      <c r="X25" s="28">
        <v>1422</v>
      </c>
      <c r="Y25" s="29">
        <v>100</v>
      </c>
    </row>
    <row r="26" spans="1:25" s="31" customFormat="1" ht="15" customHeight="1" x14ac:dyDescent="0.2">
      <c r="A26" s="26" t="s">
        <v>53</v>
      </c>
      <c r="B26" s="32" t="s">
        <v>35</v>
      </c>
      <c r="C26" s="57">
        <v>16</v>
      </c>
      <c r="D26" s="58">
        <v>4</v>
      </c>
      <c r="E26" s="59">
        <v>25</v>
      </c>
      <c r="F26" s="58">
        <v>12</v>
      </c>
      <c r="G26" s="59">
        <v>75</v>
      </c>
      <c r="H26" s="58">
        <v>0</v>
      </c>
      <c r="I26" s="60">
        <v>0</v>
      </c>
      <c r="J26" s="62">
        <v>0</v>
      </c>
      <c r="K26" s="60">
        <v>0</v>
      </c>
      <c r="L26" s="62">
        <v>0</v>
      </c>
      <c r="M26" s="60">
        <v>0</v>
      </c>
      <c r="N26" s="62">
        <v>9</v>
      </c>
      <c r="O26" s="60">
        <v>75</v>
      </c>
      <c r="P26" s="62" t="s">
        <v>91</v>
      </c>
      <c r="Q26" s="60">
        <v>25</v>
      </c>
      <c r="R26" s="62">
        <v>0</v>
      </c>
      <c r="S26" s="60">
        <v>0</v>
      </c>
      <c r="T26" s="63">
        <v>0</v>
      </c>
      <c r="U26" s="59">
        <v>0</v>
      </c>
      <c r="V26" s="58">
        <v>0</v>
      </c>
      <c r="W26" s="64">
        <v>0</v>
      </c>
      <c r="X26" s="33">
        <v>1343</v>
      </c>
      <c r="Y26" s="34">
        <v>100</v>
      </c>
    </row>
    <row r="27" spans="1:25" s="31" customFormat="1" ht="15" customHeight="1" x14ac:dyDescent="0.2">
      <c r="A27" s="26" t="s">
        <v>53</v>
      </c>
      <c r="B27" s="35" t="s">
        <v>8</v>
      </c>
      <c r="C27" s="49">
        <v>19</v>
      </c>
      <c r="D27" s="52" t="s">
        <v>91</v>
      </c>
      <c r="E27" s="51">
        <v>5.3</v>
      </c>
      <c r="F27" s="52">
        <v>18</v>
      </c>
      <c r="G27" s="51">
        <v>94.7</v>
      </c>
      <c r="H27" s="52">
        <v>0</v>
      </c>
      <c r="I27" s="53">
        <v>0</v>
      </c>
      <c r="J27" s="54">
        <v>0</v>
      </c>
      <c r="K27" s="53">
        <v>0</v>
      </c>
      <c r="L27" s="54">
        <v>0</v>
      </c>
      <c r="M27" s="53">
        <v>0</v>
      </c>
      <c r="N27" s="54">
        <v>0</v>
      </c>
      <c r="O27" s="53">
        <v>0</v>
      </c>
      <c r="P27" s="54">
        <v>16</v>
      </c>
      <c r="Q27" s="53">
        <v>88.9</v>
      </c>
      <c r="R27" s="54">
        <v>0</v>
      </c>
      <c r="S27" s="53">
        <v>0</v>
      </c>
      <c r="T27" s="55" t="s">
        <v>91</v>
      </c>
      <c r="U27" s="51">
        <v>11.1</v>
      </c>
      <c r="V27" s="52">
        <v>0</v>
      </c>
      <c r="W27" s="56">
        <v>0</v>
      </c>
      <c r="X27" s="28">
        <v>573</v>
      </c>
      <c r="Y27" s="29">
        <v>100</v>
      </c>
    </row>
    <row r="28" spans="1:25" s="31" customFormat="1" ht="15" customHeight="1" x14ac:dyDescent="0.2">
      <c r="A28" s="26" t="s">
        <v>53</v>
      </c>
      <c r="B28" s="32" t="s">
        <v>36</v>
      </c>
      <c r="C28" s="57">
        <v>12</v>
      </c>
      <c r="D28" s="58" t="s">
        <v>91</v>
      </c>
      <c r="E28" s="59">
        <v>8.3000000000000007</v>
      </c>
      <c r="F28" s="58">
        <v>11</v>
      </c>
      <c r="G28" s="59">
        <v>91.7</v>
      </c>
      <c r="H28" s="58">
        <v>0</v>
      </c>
      <c r="I28" s="60">
        <v>0</v>
      </c>
      <c r="J28" s="61">
        <v>0</v>
      </c>
      <c r="K28" s="60">
        <v>0</v>
      </c>
      <c r="L28" s="62">
        <v>4</v>
      </c>
      <c r="M28" s="60">
        <v>36.4</v>
      </c>
      <c r="N28" s="62">
        <v>7</v>
      </c>
      <c r="O28" s="60">
        <v>63.6</v>
      </c>
      <c r="P28" s="62">
        <v>0</v>
      </c>
      <c r="Q28" s="60">
        <v>0</v>
      </c>
      <c r="R28" s="62">
        <v>0</v>
      </c>
      <c r="S28" s="60">
        <v>0</v>
      </c>
      <c r="T28" s="63">
        <v>0</v>
      </c>
      <c r="U28" s="59">
        <v>0</v>
      </c>
      <c r="V28" s="58" t="s">
        <v>91</v>
      </c>
      <c r="W28" s="64">
        <v>16.7</v>
      </c>
      <c r="X28" s="33">
        <v>1435</v>
      </c>
      <c r="Y28" s="34">
        <v>100</v>
      </c>
    </row>
    <row r="29" spans="1:25" s="31" customFormat="1" ht="15" customHeight="1" x14ac:dyDescent="0.2">
      <c r="A29" s="26" t="s">
        <v>53</v>
      </c>
      <c r="B29" s="35" t="s">
        <v>37</v>
      </c>
      <c r="C29" s="49">
        <v>19</v>
      </c>
      <c r="D29" s="65" t="s">
        <v>91</v>
      </c>
      <c r="E29" s="51">
        <v>5.3</v>
      </c>
      <c r="F29" s="52">
        <v>18</v>
      </c>
      <c r="G29" s="51">
        <v>94.7</v>
      </c>
      <c r="H29" s="52">
        <v>0</v>
      </c>
      <c r="I29" s="53">
        <v>0</v>
      </c>
      <c r="J29" s="66">
        <v>0</v>
      </c>
      <c r="K29" s="53">
        <v>0</v>
      </c>
      <c r="L29" s="54">
        <v>0</v>
      </c>
      <c r="M29" s="53">
        <v>0</v>
      </c>
      <c r="N29" s="54" t="s">
        <v>91</v>
      </c>
      <c r="O29" s="53">
        <v>5.6</v>
      </c>
      <c r="P29" s="54">
        <v>14</v>
      </c>
      <c r="Q29" s="53">
        <v>77.8</v>
      </c>
      <c r="R29" s="54">
        <v>0</v>
      </c>
      <c r="S29" s="53">
        <v>0</v>
      </c>
      <c r="T29" s="67" t="s">
        <v>91</v>
      </c>
      <c r="U29" s="51">
        <v>16.7</v>
      </c>
      <c r="V29" s="65">
        <v>0</v>
      </c>
      <c r="W29" s="56">
        <v>0</v>
      </c>
      <c r="X29" s="28">
        <v>1859</v>
      </c>
      <c r="Y29" s="29">
        <v>99.9</v>
      </c>
    </row>
    <row r="30" spans="1:25" s="31" customFormat="1" ht="15" customHeight="1" x14ac:dyDescent="0.2">
      <c r="A30" s="26" t="s">
        <v>53</v>
      </c>
      <c r="B30" s="32" t="s">
        <v>38</v>
      </c>
      <c r="C30" s="57">
        <v>109</v>
      </c>
      <c r="D30" s="58">
        <v>9</v>
      </c>
      <c r="E30" s="59">
        <v>8.3000000000000007</v>
      </c>
      <c r="F30" s="58">
        <v>100</v>
      </c>
      <c r="G30" s="59">
        <v>91.7</v>
      </c>
      <c r="H30" s="58">
        <v>0</v>
      </c>
      <c r="I30" s="60">
        <v>0</v>
      </c>
      <c r="J30" s="62" t="s">
        <v>91</v>
      </c>
      <c r="K30" s="60" t="s">
        <v>91</v>
      </c>
      <c r="L30" s="62" t="s">
        <v>91</v>
      </c>
      <c r="M30" s="60" t="s">
        <v>91</v>
      </c>
      <c r="N30" s="62">
        <v>16</v>
      </c>
      <c r="O30" s="60">
        <v>16</v>
      </c>
      <c r="P30" s="62">
        <v>77</v>
      </c>
      <c r="Q30" s="60">
        <v>77</v>
      </c>
      <c r="R30" s="62">
        <v>0</v>
      </c>
      <c r="S30" s="60">
        <v>0</v>
      </c>
      <c r="T30" s="63">
        <v>4</v>
      </c>
      <c r="U30" s="59">
        <v>4</v>
      </c>
      <c r="V30" s="68">
        <v>0</v>
      </c>
      <c r="W30" s="64">
        <v>0</v>
      </c>
      <c r="X30" s="33">
        <v>3672</v>
      </c>
      <c r="Y30" s="34">
        <v>100</v>
      </c>
    </row>
    <row r="31" spans="1:25" s="31" customFormat="1" ht="15" customHeight="1" x14ac:dyDescent="0.2">
      <c r="A31" s="26" t="s">
        <v>53</v>
      </c>
      <c r="B31" s="35" t="s">
        <v>9</v>
      </c>
      <c r="C31" s="49">
        <v>144</v>
      </c>
      <c r="D31" s="52">
        <v>10</v>
      </c>
      <c r="E31" s="51">
        <v>6.9</v>
      </c>
      <c r="F31" s="52">
        <v>134</v>
      </c>
      <c r="G31" s="51">
        <v>93.1</v>
      </c>
      <c r="H31" s="52">
        <v>4</v>
      </c>
      <c r="I31" s="53" t="s">
        <v>91</v>
      </c>
      <c r="J31" s="54" t="s">
        <v>91</v>
      </c>
      <c r="K31" s="53">
        <v>2.2000000000000002</v>
      </c>
      <c r="L31" s="66">
        <v>10</v>
      </c>
      <c r="M31" s="53">
        <v>7.5</v>
      </c>
      <c r="N31" s="66">
        <v>16</v>
      </c>
      <c r="O31" s="53">
        <v>11.9</v>
      </c>
      <c r="P31" s="54">
        <v>98</v>
      </c>
      <c r="Q31" s="53">
        <v>73.099999999999994</v>
      </c>
      <c r="R31" s="54">
        <v>0</v>
      </c>
      <c r="S31" s="53">
        <v>0</v>
      </c>
      <c r="T31" s="55" t="s">
        <v>91</v>
      </c>
      <c r="U31" s="51">
        <v>2.2000000000000002</v>
      </c>
      <c r="V31" s="65" t="s">
        <v>91</v>
      </c>
      <c r="W31" s="56">
        <v>1.4</v>
      </c>
      <c r="X31" s="28">
        <v>2056</v>
      </c>
      <c r="Y31" s="29">
        <v>100</v>
      </c>
    </row>
    <row r="32" spans="1:25" s="31" customFormat="1" ht="15" customHeight="1" x14ac:dyDescent="0.2">
      <c r="A32" s="26" t="s">
        <v>53</v>
      </c>
      <c r="B32" s="32" t="s">
        <v>39</v>
      </c>
      <c r="C32" s="57">
        <v>8</v>
      </c>
      <c r="D32" s="58">
        <v>0</v>
      </c>
      <c r="E32" s="59">
        <v>0</v>
      </c>
      <c r="F32" s="58">
        <v>8</v>
      </c>
      <c r="G32" s="59">
        <v>100</v>
      </c>
      <c r="H32" s="58">
        <v>0</v>
      </c>
      <c r="I32" s="60">
        <v>0</v>
      </c>
      <c r="J32" s="62">
        <v>0</v>
      </c>
      <c r="K32" s="60">
        <v>0</v>
      </c>
      <c r="L32" s="62">
        <v>0</v>
      </c>
      <c r="M32" s="60">
        <v>0</v>
      </c>
      <c r="N32" s="62">
        <v>6</v>
      </c>
      <c r="O32" s="60">
        <v>75</v>
      </c>
      <c r="P32" s="61" t="s">
        <v>91</v>
      </c>
      <c r="Q32" s="60">
        <v>25</v>
      </c>
      <c r="R32" s="62">
        <v>0</v>
      </c>
      <c r="S32" s="60">
        <v>0</v>
      </c>
      <c r="T32" s="63">
        <v>0</v>
      </c>
      <c r="U32" s="59">
        <v>0</v>
      </c>
      <c r="V32" s="58">
        <v>0</v>
      </c>
      <c r="W32" s="64">
        <v>0</v>
      </c>
      <c r="X32" s="33">
        <v>967</v>
      </c>
      <c r="Y32" s="34">
        <v>100</v>
      </c>
    </row>
    <row r="33" spans="1:25" s="31" customFormat="1" ht="15" customHeight="1" x14ac:dyDescent="0.2">
      <c r="A33" s="26" t="s">
        <v>53</v>
      </c>
      <c r="B33" s="35" t="s">
        <v>23</v>
      </c>
      <c r="C33" s="49">
        <v>308</v>
      </c>
      <c r="D33" s="65">
        <v>5</v>
      </c>
      <c r="E33" s="51">
        <v>1.6</v>
      </c>
      <c r="F33" s="52">
        <v>303</v>
      </c>
      <c r="G33" s="51">
        <v>98.4</v>
      </c>
      <c r="H33" s="52" t="s">
        <v>91</v>
      </c>
      <c r="I33" s="53" t="s">
        <v>91</v>
      </c>
      <c r="J33" s="54">
        <v>0</v>
      </c>
      <c r="K33" s="53">
        <v>0</v>
      </c>
      <c r="L33" s="66">
        <v>11</v>
      </c>
      <c r="M33" s="53">
        <v>3.6</v>
      </c>
      <c r="N33" s="66">
        <v>37</v>
      </c>
      <c r="O33" s="53">
        <v>12.2</v>
      </c>
      <c r="P33" s="54">
        <v>246</v>
      </c>
      <c r="Q33" s="53">
        <v>81.2</v>
      </c>
      <c r="R33" s="54">
        <v>0</v>
      </c>
      <c r="S33" s="53">
        <v>0</v>
      </c>
      <c r="T33" s="67">
        <v>6</v>
      </c>
      <c r="U33" s="51" t="s">
        <v>91</v>
      </c>
      <c r="V33" s="52">
        <v>5</v>
      </c>
      <c r="W33" s="56">
        <v>1.6</v>
      </c>
      <c r="X33" s="28">
        <v>2281</v>
      </c>
      <c r="Y33" s="29">
        <v>100</v>
      </c>
    </row>
    <row r="34" spans="1:25" s="31" customFormat="1" ht="15" customHeight="1" x14ac:dyDescent="0.2">
      <c r="A34" s="26" t="s">
        <v>53</v>
      </c>
      <c r="B34" s="32" t="s">
        <v>10</v>
      </c>
      <c r="C34" s="57">
        <v>6</v>
      </c>
      <c r="D34" s="58" t="s">
        <v>91</v>
      </c>
      <c r="E34" s="59">
        <v>16.7</v>
      </c>
      <c r="F34" s="58">
        <v>5</v>
      </c>
      <c r="G34" s="59">
        <v>83.3</v>
      </c>
      <c r="H34" s="68" t="s">
        <v>91</v>
      </c>
      <c r="I34" s="60">
        <v>40</v>
      </c>
      <c r="J34" s="62">
        <v>0</v>
      </c>
      <c r="K34" s="60">
        <v>0</v>
      </c>
      <c r="L34" s="62">
        <v>0</v>
      </c>
      <c r="M34" s="60">
        <v>0</v>
      </c>
      <c r="N34" s="62">
        <v>0</v>
      </c>
      <c r="O34" s="60">
        <v>0</v>
      </c>
      <c r="P34" s="61" t="s">
        <v>91</v>
      </c>
      <c r="Q34" s="60">
        <v>60</v>
      </c>
      <c r="R34" s="62">
        <v>0</v>
      </c>
      <c r="S34" s="60">
        <v>0</v>
      </c>
      <c r="T34" s="63">
        <v>0</v>
      </c>
      <c r="U34" s="59">
        <v>0</v>
      </c>
      <c r="V34" s="68">
        <v>0</v>
      </c>
      <c r="W34" s="64">
        <v>0</v>
      </c>
      <c r="X34" s="33">
        <v>794</v>
      </c>
      <c r="Y34" s="34">
        <v>100</v>
      </c>
    </row>
    <row r="35" spans="1:25" s="31" customFormat="1" ht="15" customHeight="1" x14ac:dyDescent="0.2">
      <c r="A35" s="26" t="s">
        <v>53</v>
      </c>
      <c r="B35" s="35" t="s">
        <v>40</v>
      </c>
      <c r="C35" s="49">
        <v>8</v>
      </c>
      <c r="D35" s="52" t="s">
        <v>91</v>
      </c>
      <c r="E35" s="51">
        <v>12.5</v>
      </c>
      <c r="F35" s="52">
        <v>7</v>
      </c>
      <c r="G35" s="51">
        <v>87.5</v>
      </c>
      <c r="H35" s="52">
        <v>0</v>
      </c>
      <c r="I35" s="53">
        <v>0</v>
      </c>
      <c r="J35" s="54">
        <v>0</v>
      </c>
      <c r="K35" s="53">
        <v>0</v>
      </c>
      <c r="L35" s="54" t="s">
        <v>91</v>
      </c>
      <c r="M35" s="53">
        <v>28.6</v>
      </c>
      <c r="N35" s="54" t="s">
        <v>91</v>
      </c>
      <c r="O35" s="53">
        <v>28.6</v>
      </c>
      <c r="P35" s="54" t="s">
        <v>91</v>
      </c>
      <c r="Q35" s="53">
        <v>42.9</v>
      </c>
      <c r="R35" s="54">
        <v>0</v>
      </c>
      <c r="S35" s="53">
        <v>0</v>
      </c>
      <c r="T35" s="55">
        <v>0</v>
      </c>
      <c r="U35" s="51">
        <v>0</v>
      </c>
      <c r="V35" s="52">
        <v>0</v>
      </c>
      <c r="W35" s="56">
        <v>0</v>
      </c>
      <c r="X35" s="28">
        <v>1050</v>
      </c>
      <c r="Y35" s="29">
        <v>100</v>
      </c>
    </row>
    <row r="36" spans="1:25" s="31" customFormat="1" ht="15" customHeight="1" x14ac:dyDescent="0.2">
      <c r="A36" s="26" t="s">
        <v>53</v>
      </c>
      <c r="B36" s="32" t="s">
        <v>41</v>
      </c>
      <c r="C36" s="57">
        <v>9</v>
      </c>
      <c r="D36" s="58">
        <v>0</v>
      </c>
      <c r="E36" s="59">
        <v>0</v>
      </c>
      <c r="F36" s="58">
        <v>9</v>
      </c>
      <c r="G36" s="59">
        <v>100</v>
      </c>
      <c r="H36" s="58" t="s">
        <v>91</v>
      </c>
      <c r="I36" s="60">
        <v>22.2</v>
      </c>
      <c r="J36" s="62">
        <v>0</v>
      </c>
      <c r="K36" s="60">
        <v>0</v>
      </c>
      <c r="L36" s="61">
        <v>0</v>
      </c>
      <c r="M36" s="60">
        <v>0</v>
      </c>
      <c r="N36" s="62" t="s">
        <v>91</v>
      </c>
      <c r="O36" s="60">
        <v>22.2</v>
      </c>
      <c r="P36" s="61" t="s">
        <v>91</v>
      </c>
      <c r="Q36" s="60">
        <v>33.299999999999997</v>
      </c>
      <c r="R36" s="62" t="s">
        <v>91</v>
      </c>
      <c r="S36" s="60">
        <v>22.2</v>
      </c>
      <c r="T36" s="69">
        <v>0</v>
      </c>
      <c r="U36" s="59">
        <v>0</v>
      </c>
      <c r="V36" s="58">
        <v>0</v>
      </c>
      <c r="W36" s="64">
        <v>0</v>
      </c>
      <c r="X36" s="33">
        <v>652</v>
      </c>
      <c r="Y36" s="34">
        <v>100</v>
      </c>
    </row>
    <row r="37" spans="1:25" s="31" customFormat="1" ht="15" customHeight="1" x14ac:dyDescent="0.2">
      <c r="A37" s="26" t="s">
        <v>53</v>
      </c>
      <c r="B37" s="35" t="s">
        <v>11</v>
      </c>
      <c r="C37" s="49">
        <v>10</v>
      </c>
      <c r="D37" s="52" t="s">
        <v>91</v>
      </c>
      <c r="E37" s="51">
        <v>10</v>
      </c>
      <c r="F37" s="52">
        <v>9</v>
      </c>
      <c r="G37" s="51">
        <v>90</v>
      </c>
      <c r="H37" s="52">
        <v>0</v>
      </c>
      <c r="I37" s="53">
        <v>0</v>
      </c>
      <c r="J37" s="54">
        <v>0</v>
      </c>
      <c r="K37" s="53">
        <v>0</v>
      </c>
      <c r="L37" s="54">
        <v>0</v>
      </c>
      <c r="M37" s="53">
        <v>0</v>
      </c>
      <c r="N37" s="54">
        <v>0</v>
      </c>
      <c r="O37" s="53">
        <v>0</v>
      </c>
      <c r="P37" s="54">
        <v>9</v>
      </c>
      <c r="Q37" s="53">
        <v>100</v>
      </c>
      <c r="R37" s="54">
        <v>0</v>
      </c>
      <c r="S37" s="53">
        <v>0</v>
      </c>
      <c r="T37" s="55">
        <v>0</v>
      </c>
      <c r="U37" s="51">
        <v>0</v>
      </c>
      <c r="V37" s="52">
        <v>0</v>
      </c>
      <c r="W37" s="56">
        <v>0</v>
      </c>
      <c r="X37" s="28">
        <v>482</v>
      </c>
      <c r="Y37" s="29">
        <v>100</v>
      </c>
    </row>
    <row r="38" spans="1:25" s="31" customFormat="1" ht="15" customHeight="1" x14ac:dyDescent="0.2">
      <c r="A38" s="26" t="s">
        <v>53</v>
      </c>
      <c r="B38" s="32" t="s">
        <v>12</v>
      </c>
      <c r="C38" s="57" t="s">
        <v>91</v>
      </c>
      <c r="D38" s="58">
        <v>0</v>
      </c>
      <c r="E38" s="59">
        <v>0</v>
      </c>
      <c r="F38" s="58" t="s">
        <v>91</v>
      </c>
      <c r="G38" s="59">
        <v>100</v>
      </c>
      <c r="H38" s="58">
        <v>0</v>
      </c>
      <c r="I38" s="60">
        <v>0</v>
      </c>
      <c r="J38" s="62">
        <v>0</v>
      </c>
      <c r="K38" s="60">
        <v>0</v>
      </c>
      <c r="L38" s="61">
        <v>0</v>
      </c>
      <c r="M38" s="60">
        <v>0</v>
      </c>
      <c r="N38" s="62">
        <v>0</v>
      </c>
      <c r="O38" s="60">
        <v>0</v>
      </c>
      <c r="P38" s="62" t="s">
        <v>91</v>
      </c>
      <c r="Q38" s="60">
        <v>100</v>
      </c>
      <c r="R38" s="62">
        <v>0</v>
      </c>
      <c r="S38" s="60">
        <v>0</v>
      </c>
      <c r="T38" s="63">
        <v>0</v>
      </c>
      <c r="U38" s="59">
        <v>0</v>
      </c>
      <c r="V38" s="58" t="s">
        <v>91</v>
      </c>
      <c r="W38" s="64">
        <v>100</v>
      </c>
      <c r="X38" s="33">
        <v>2469</v>
      </c>
      <c r="Y38" s="34">
        <v>100</v>
      </c>
    </row>
    <row r="39" spans="1:25" s="31" customFormat="1" ht="15" customHeight="1" x14ac:dyDescent="0.2">
      <c r="A39" s="26" t="s">
        <v>53</v>
      </c>
      <c r="B39" s="35" t="s">
        <v>13</v>
      </c>
      <c r="C39" s="49">
        <v>261</v>
      </c>
      <c r="D39" s="52">
        <v>5</v>
      </c>
      <c r="E39" s="51">
        <v>1.9</v>
      </c>
      <c r="F39" s="52">
        <v>256</v>
      </c>
      <c r="G39" s="51">
        <v>98.1</v>
      </c>
      <c r="H39" s="65">
        <v>9</v>
      </c>
      <c r="I39" s="53">
        <v>3.5</v>
      </c>
      <c r="J39" s="54" t="s">
        <v>91</v>
      </c>
      <c r="K39" s="53">
        <v>0.4</v>
      </c>
      <c r="L39" s="54">
        <v>184</v>
      </c>
      <c r="M39" s="53">
        <v>71.900000000000006</v>
      </c>
      <c r="N39" s="66">
        <v>14</v>
      </c>
      <c r="O39" s="53">
        <v>5.5</v>
      </c>
      <c r="P39" s="54">
        <v>38</v>
      </c>
      <c r="Q39" s="53">
        <v>14.8</v>
      </c>
      <c r="R39" s="54">
        <v>0</v>
      </c>
      <c r="S39" s="53">
        <v>0</v>
      </c>
      <c r="T39" s="67">
        <v>10</v>
      </c>
      <c r="U39" s="51">
        <v>3.9</v>
      </c>
      <c r="V39" s="52">
        <v>66</v>
      </c>
      <c r="W39" s="56">
        <v>25.3</v>
      </c>
      <c r="X39" s="28">
        <v>872</v>
      </c>
      <c r="Y39" s="29">
        <v>100</v>
      </c>
    </row>
    <row r="40" spans="1:25" s="31" customFormat="1" ht="15" customHeight="1" x14ac:dyDescent="0.2">
      <c r="A40" s="26" t="s">
        <v>53</v>
      </c>
      <c r="B40" s="32" t="s">
        <v>14</v>
      </c>
      <c r="C40" s="57">
        <v>43</v>
      </c>
      <c r="D40" s="58" t="s">
        <v>91</v>
      </c>
      <c r="E40" s="59">
        <v>2.2999999999999998</v>
      </c>
      <c r="F40" s="58">
        <v>42</v>
      </c>
      <c r="G40" s="59">
        <v>97.7</v>
      </c>
      <c r="H40" s="58">
        <v>0</v>
      </c>
      <c r="I40" s="60">
        <v>0</v>
      </c>
      <c r="J40" s="61">
        <v>0</v>
      </c>
      <c r="K40" s="60">
        <v>0</v>
      </c>
      <c r="L40" s="62">
        <v>5</v>
      </c>
      <c r="M40" s="60">
        <v>11.9</v>
      </c>
      <c r="N40" s="62">
        <v>6</v>
      </c>
      <c r="O40" s="60">
        <v>14.3</v>
      </c>
      <c r="P40" s="62">
        <v>31</v>
      </c>
      <c r="Q40" s="60">
        <v>73.8</v>
      </c>
      <c r="R40" s="61">
        <v>0</v>
      </c>
      <c r="S40" s="60">
        <v>0</v>
      </c>
      <c r="T40" s="69">
        <v>0</v>
      </c>
      <c r="U40" s="59">
        <v>0</v>
      </c>
      <c r="V40" s="68">
        <v>0</v>
      </c>
      <c r="W40" s="64">
        <v>0</v>
      </c>
      <c r="X40" s="33">
        <v>4894</v>
      </c>
      <c r="Y40" s="34">
        <v>100</v>
      </c>
    </row>
    <row r="41" spans="1:25" s="31" customFormat="1" ht="15" customHeight="1" x14ac:dyDescent="0.2">
      <c r="A41" s="26" t="s">
        <v>53</v>
      </c>
      <c r="B41" s="35" t="s">
        <v>15</v>
      </c>
      <c r="C41" s="49">
        <v>116</v>
      </c>
      <c r="D41" s="52">
        <v>9</v>
      </c>
      <c r="E41" s="51">
        <v>7.8</v>
      </c>
      <c r="F41" s="52">
        <v>107</v>
      </c>
      <c r="G41" s="51">
        <v>92.2</v>
      </c>
      <c r="H41" s="52" t="s">
        <v>91</v>
      </c>
      <c r="I41" s="53">
        <v>2.8</v>
      </c>
      <c r="J41" s="54">
        <v>0</v>
      </c>
      <c r="K41" s="53">
        <v>0</v>
      </c>
      <c r="L41" s="54">
        <v>9</v>
      </c>
      <c r="M41" s="53">
        <v>8.4</v>
      </c>
      <c r="N41" s="54">
        <v>55</v>
      </c>
      <c r="O41" s="53">
        <v>51.4</v>
      </c>
      <c r="P41" s="54">
        <v>34</v>
      </c>
      <c r="Q41" s="53">
        <v>31.8</v>
      </c>
      <c r="R41" s="54">
        <v>0</v>
      </c>
      <c r="S41" s="53">
        <v>0</v>
      </c>
      <c r="T41" s="67">
        <v>6</v>
      </c>
      <c r="U41" s="51">
        <v>5.6</v>
      </c>
      <c r="V41" s="52">
        <v>5</v>
      </c>
      <c r="W41" s="56">
        <v>4.3</v>
      </c>
      <c r="X41" s="28">
        <v>2587</v>
      </c>
      <c r="Y41" s="29">
        <v>100</v>
      </c>
    </row>
    <row r="42" spans="1:25" s="31" customFormat="1" ht="15" customHeight="1" x14ac:dyDescent="0.2">
      <c r="A42" s="26" t="s">
        <v>53</v>
      </c>
      <c r="B42" s="32" t="s">
        <v>16</v>
      </c>
      <c r="C42" s="57" t="s">
        <v>91</v>
      </c>
      <c r="D42" s="58">
        <v>0</v>
      </c>
      <c r="E42" s="59">
        <v>0</v>
      </c>
      <c r="F42" s="58" t="s">
        <v>91</v>
      </c>
      <c r="G42" s="59">
        <v>100</v>
      </c>
      <c r="H42" s="58">
        <v>0</v>
      </c>
      <c r="I42" s="60">
        <v>0</v>
      </c>
      <c r="J42" s="62">
        <v>0</v>
      </c>
      <c r="K42" s="60">
        <v>0</v>
      </c>
      <c r="L42" s="62">
        <v>0</v>
      </c>
      <c r="M42" s="60">
        <v>0</v>
      </c>
      <c r="N42" s="62" t="s">
        <v>91</v>
      </c>
      <c r="O42" s="60">
        <v>100</v>
      </c>
      <c r="P42" s="62">
        <v>0</v>
      </c>
      <c r="Q42" s="60">
        <v>0</v>
      </c>
      <c r="R42" s="62">
        <v>0</v>
      </c>
      <c r="S42" s="60">
        <v>0</v>
      </c>
      <c r="T42" s="63">
        <v>0</v>
      </c>
      <c r="U42" s="59">
        <v>0</v>
      </c>
      <c r="V42" s="58" t="s">
        <v>91</v>
      </c>
      <c r="W42" s="64">
        <v>66.7</v>
      </c>
      <c r="X42" s="33">
        <v>451</v>
      </c>
      <c r="Y42" s="34">
        <v>100</v>
      </c>
    </row>
    <row r="43" spans="1:25" s="31" customFormat="1" ht="15" customHeight="1" x14ac:dyDescent="0.2">
      <c r="A43" s="26" t="s">
        <v>53</v>
      </c>
      <c r="B43" s="35" t="s">
        <v>17</v>
      </c>
      <c r="C43" s="49">
        <v>3382</v>
      </c>
      <c r="D43" s="52">
        <v>382</v>
      </c>
      <c r="E43" s="51">
        <v>11.3</v>
      </c>
      <c r="F43" s="52">
        <v>3000</v>
      </c>
      <c r="G43" s="51">
        <v>88.7</v>
      </c>
      <c r="H43" s="52">
        <v>7</v>
      </c>
      <c r="I43" s="53">
        <v>0.2</v>
      </c>
      <c r="J43" s="54">
        <v>5</v>
      </c>
      <c r="K43" s="53">
        <v>0.2</v>
      </c>
      <c r="L43" s="54">
        <v>69</v>
      </c>
      <c r="M43" s="53">
        <v>2.2999999999999998</v>
      </c>
      <c r="N43" s="54">
        <v>577</v>
      </c>
      <c r="O43" s="53">
        <v>19.2</v>
      </c>
      <c r="P43" s="54">
        <v>2190</v>
      </c>
      <c r="Q43" s="53">
        <v>73</v>
      </c>
      <c r="R43" s="66">
        <v>0</v>
      </c>
      <c r="S43" s="53">
        <v>0</v>
      </c>
      <c r="T43" s="55">
        <v>152</v>
      </c>
      <c r="U43" s="51">
        <v>5.0999999999999996</v>
      </c>
      <c r="V43" s="65">
        <v>18</v>
      </c>
      <c r="W43" s="56">
        <v>0.5</v>
      </c>
      <c r="X43" s="28">
        <v>3609</v>
      </c>
      <c r="Y43" s="29">
        <v>100</v>
      </c>
    </row>
    <row r="44" spans="1:25" s="31" customFormat="1" ht="15" customHeight="1" x14ac:dyDescent="0.2">
      <c r="A44" s="26" t="s">
        <v>53</v>
      </c>
      <c r="B44" s="32" t="s">
        <v>18</v>
      </c>
      <c r="C44" s="57">
        <v>140</v>
      </c>
      <c r="D44" s="58" t="s">
        <v>91</v>
      </c>
      <c r="E44" s="59">
        <v>0.7</v>
      </c>
      <c r="F44" s="58">
        <v>139</v>
      </c>
      <c r="G44" s="59">
        <v>99.3</v>
      </c>
      <c r="H44" s="58">
        <v>67</v>
      </c>
      <c r="I44" s="60">
        <v>48.2</v>
      </c>
      <c r="J44" s="61">
        <v>0</v>
      </c>
      <c r="K44" s="60">
        <v>0</v>
      </c>
      <c r="L44" s="62">
        <v>18</v>
      </c>
      <c r="M44" s="60">
        <v>12.9</v>
      </c>
      <c r="N44" s="62">
        <v>7</v>
      </c>
      <c r="O44" s="60">
        <v>5</v>
      </c>
      <c r="P44" s="62">
        <v>45</v>
      </c>
      <c r="Q44" s="60">
        <v>32.4</v>
      </c>
      <c r="R44" s="61">
        <v>0</v>
      </c>
      <c r="S44" s="60">
        <v>0</v>
      </c>
      <c r="T44" s="63" t="s">
        <v>91</v>
      </c>
      <c r="U44" s="59">
        <v>1.4</v>
      </c>
      <c r="V44" s="58">
        <v>20</v>
      </c>
      <c r="W44" s="64">
        <v>14.3</v>
      </c>
      <c r="X44" s="33">
        <v>1811</v>
      </c>
      <c r="Y44" s="34">
        <v>100</v>
      </c>
    </row>
    <row r="45" spans="1:25" s="31" customFormat="1" ht="15" customHeight="1" x14ac:dyDescent="0.2">
      <c r="A45" s="26" t="s">
        <v>53</v>
      </c>
      <c r="B45" s="35" t="s">
        <v>42</v>
      </c>
      <c r="C45" s="49">
        <v>37</v>
      </c>
      <c r="D45" s="52" t="s">
        <v>91</v>
      </c>
      <c r="E45" s="51">
        <v>5.4</v>
      </c>
      <c r="F45" s="52">
        <v>35</v>
      </c>
      <c r="G45" s="51">
        <v>94.6</v>
      </c>
      <c r="H45" s="65" t="s">
        <v>91</v>
      </c>
      <c r="I45" s="53">
        <v>5.7</v>
      </c>
      <c r="J45" s="54">
        <v>0</v>
      </c>
      <c r="K45" s="53">
        <v>0</v>
      </c>
      <c r="L45" s="54">
        <v>8</v>
      </c>
      <c r="M45" s="53">
        <v>22.9</v>
      </c>
      <c r="N45" s="66">
        <v>0</v>
      </c>
      <c r="O45" s="53">
        <v>0</v>
      </c>
      <c r="P45" s="54">
        <v>23</v>
      </c>
      <c r="Q45" s="53">
        <v>65.7</v>
      </c>
      <c r="R45" s="66">
        <v>0</v>
      </c>
      <c r="S45" s="53">
        <v>0</v>
      </c>
      <c r="T45" s="67" t="s">
        <v>91</v>
      </c>
      <c r="U45" s="51">
        <v>5.7</v>
      </c>
      <c r="V45" s="65" t="s">
        <v>91</v>
      </c>
      <c r="W45" s="56">
        <v>8.1</v>
      </c>
      <c r="X45" s="28">
        <v>1309</v>
      </c>
      <c r="Y45" s="29">
        <v>100</v>
      </c>
    </row>
    <row r="46" spans="1:25" s="31" customFormat="1" ht="15" customHeight="1" x14ac:dyDescent="0.2">
      <c r="A46" s="26" t="s">
        <v>53</v>
      </c>
      <c r="B46" s="32" t="s">
        <v>19</v>
      </c>
      <c r="C46" s="57">
        <v>28</v>
      </c>
      <c r="D46" s="58" t="s">
        <v>91</v>
      </c>
      <c r="E46" s="59">
        <v>3.6</v>
      </c>
      <c r="F46" s="58">
        <v>27</v>
      </c>
      <c r="G46" s="59">
        <v>96.4</v>
      </c>
      <c r="H46" s="58">
        <v>0</v>
      </c>
      <c r="I46" s="60">
        <v>0</v>
      </c>
      <c r="J46" s="62" t="s">
        <v>91</v>
      </c>
      <c r="K46" s="60">
        <v>3.7</v>
      </c>
      <c r="L46" s="61">
        <v>5</v>
      </c>
      <c r="M46" s="60">
        <v>18.5</v>
      </c>
      <c r="N46" s="62">
        <v>7</v>
      </c>
      <c r="O46" s="60">
        <v>25.9</v>
      </c>
      <c r="P46" s="62">
        <v>12</v>
      </c>
      <c r="Q46" s="60">
        <v>44.4</v>
      </c>
      <c r="R46" s="62">
        <v>0</v>
      </c>
      <c r="S46" s="60">
        <v>0</v>
      </c>
      <c r="T46" s="63" t="s">
        <v>91</v>
      </c>
      <c r="U46" s="59">
        <v>7.4</v>
      </c>
      <c r="V46" s="68" t="s">
        <v>91</v>
      </c>
      <c r="W46" s="64">
        <v>3.6</v>
      </c>
      <c r="X46" s="33">
        <v>3056</v>
      </c>
      <c r="Y46" s="34">
        <v>93</v>
      </c>
    </row>
    <row r="47" spans="1:25" s="31" customFormat="1" ht="15" customHeight="1" x14ac:dyDescent="0.2">
      <c r="A47" s="26" t="s">
        <v>53</v>
      </c>
      <c r="B47" s="35" t="s">
        <v>43</v>
      </c>
      <c r="C47" s="49">
        <v>0</v>
      </c>
      <c r="D47" s="52">
        <v>0</v>
      </c>
      <c r="E47" s="51">
        <v>0</v>
      </c>
      <c r="F47" s="52">
        <v>0</v>
      </c>
      <c r="G47" s="51">
        <v>0</v>
      </c>
      <c r="H47" s="52">
        <v>0</v>
      </c>
      <c r="I47" s="53">
        <v>0</v>
      </c>
      <c r="J47" s="54">
        <v>0</v>
      </c>
      <c r="K47" s="53">
        <v>0</v>
      </c>
      <c r="L47" s="54">
        <v>0</v>
      </c>
      <c r="M47" s="53">
        <v>0</v>
      </c>
      <c r="N47" s="54">
        <v>0</v>
      </c>
      <c r="O47" s="53">
        <v>0</v>
      </c>
      <c r="P47" s="54">
        <v>0</v>
      </c>
      <c r="Q47" s="53">
        <v>0</v>
      </c>
      <c r="R47" s="54">
        <v>0</v>
      </c>
      <c r="S47" s="53">
        <v>0</v>
      </c>
      <c r="T47" s="55">
        <v>0</v>
      </c>
      <c r="U47" s="51">
        <v>0</v>
      </c>
      <c r="V47" s="52">
        <v>0</v>
      </c>
      <c r="W47" s="56">
        <v>0</v>
      </c>
      <c r="X47" s="28">
        <v>293</v>
      </c>
      <c r="Y47" s="29">
        <v>100</v>
      </c>
    </row>
    <row r="48" spans="1:25" s="31" customFormat="1" ht="15" customHeight="1" x14ac:dyDescent="0.2">
      <c r="A48" s="26" t="s">
        <v>53</v>
      </c>
      <c r="B48" s="32" t="s">
        <v>20</v>
      </c>
      <c r="C48" s="57">
        <v>61</v>
      </c>
      <c r="D48" s="58">
        <v>16</v>
      </c>
      <c r="E48" s="59">
        <v>26.2</v>
      </c>
      <c r="F48" s="58">
        <v>45</v>
      </c>
      <c r="G48" s="59">
        <v>73.8</v>
      </c>
      <c r="H48" s="58">
        <v>0</v>
      </c>
      <c r="I48" s="60">
        <v>0</v>
      </c>
      <c r="J48" s="62" t="s">
        <v>91</v>
      </c>
      <c r="K48" s="60">
        <v>2.2000000000000002</v>
      </c>
      <c r="L48" s="61">
        <v>0</v>
      </c>
      <c r="M48" s="60">
        <v>0</v>
      </c>
      <c r="N48" s="62">
        <v>24</v>
      </c>
      <c r="O48" s="60">
        <v>53.3</v>
      </c>
      <c r="P48" s="62">
        <v>20</v>
      </c>
      <c r="Q48" s="60">
        <v>44.4</v>
      </c>
      <c r="R48" s="62">
        <v>0</v>
      </c>
      <c r="S48" s="60">
        <v>0</v>
      </c>
      <c r="T48" s="69">
        <v>0</v>
      </c>
      <c r="U48" s="59">
        <v>0</v>
      </c>
      <c r="V48" s="68" t="s">
        <v>91</v>
      </c>
      <c r="W48" s="64">
        <v>4.9000000000000004</v>
      </c>
      <c r="X48" s="33">
        <v>1226</v>
      </c>
      <c r="Y48" s="34">
        <v>100</v>
      </c>
    </row>
    <row r="49" spans="1:25" s="31" customFormat="1" ht="15" customHeight="1" x14ac:dyDescent="0.2">
      <c r="A49" s="26" t="s">
        <v>53</v>
      </c>
      <c r="B49" s="35" t="s">
        <v>44</v>
      </c>
      <c r="C49" s="49" t="s">
        <v>91</v>
      </c>
      <c r="D49" s="52">
        <v>0</v>
      </c>
      <c r="E49" s="51">
        <v>0</v>
      </c>
      <c r="F49" s="52" t="s">
        <v>91</v>
      </c>
      <c r="G49" s="51">
        <v>100</v>
      </c>
      <c r="H49" s="65">
        <v>0</v>
      </c>
      <c r="I49" s="53">
        <v>0</v>
      </c>
      <c r="J49" s="54">
        <v>0</v>
      </c>
      <c r="K49" s="53">
        <v>0</v>
      </c>
      <c r="L49" s="54">
        <v>0</v>
      </c>
      <c r="M49" s="53">
        <v>0</v>
      </c>
      <c r="N49" s="54">
        <v>0</v>
      </c>
      <c r="O49" s="53">
        <v>0</v>
      </c>
      <c r="P49" s="66" t="s">
        <v>91</v>
      </c>
      <c r="Q49" s="53">
        <v>100</v>
      </c>
      <c r="R49" s="54">
        <v>0</v>
      </c>
      <c r="S49" s="53">
        <v>0</v>
      </c>
      <c r="T49" s="55">
        <v>0</v>
      </c>
      <c r="U49" s="51">
        <v>0</v>
      </c>
      <c r="V49" s="65">
        <v>0</v>
      </c>
      <c r="W49" s="56">
        <v>0</v>
      </c>
      <c r="X49" s="28">
        <v>687</v>
      </c>
      <c r="Y49" s="29">
        <v>100</v>
      </c>
    </row>
    <row r="50" spans="1:25" s="31" customFormat="1" ht="15" customHeight="1" x14ac:dyDescent="0.2">
      <c r="A50" s="26" t="s">
        <v>53</v>
      </c>
      <c r="B50" s="32" t="s">
        <v>45</v>
      </c>
      <c r="C50" s="57">
        <v>118</v>
      </c>
      <c r="D50" s="58" t="s">
        <v>91</v>
      </c>
      <c r="E50" s="59">
        <v>1.7</v>
      </c>
      <c r="F50" s="58">
        <v>116</v>
      </c>
      <c r="G50" s="59">
        <v>98.3</v>
      </c>
      <c r="H50" s="68">
        <v>0</v>
      </c>
      <c r="I50" s="60">
        <v>0</v>
      </c>
      <c r="J50" s="62">
        <v>0</v>
      </c>
      <c r="K50" s="60">
        <v>0</v>
      </c>
      <c r="L50" s="62">
        <v>6</v>
      </c>
      <c r="M50" s="60">
        <v>5.2</v>
      </c>
      <c r="N50" s="62">
        <v>90</v>
      </c>
      <c r="O50" s="60">
        <v>77.599999999999994</v>
      </c>
      <c r="P50" s="62">
        <v>18</v>
      </c>
      <c r="Q50" s="60">
        <v>15.5</v>
      </c>
      <c r="R50" s="62">
        <v>0</v>
      </c>
      <c r="S50" s="60">
        <v>0</v>
      </c>
      <c r="T50" s="63" t="s">
        <v>91</v>
      </c>
      <c r="U50" s="59">
        <v>1.7</v>
      </c>
      <c r="V50" s="68">
        <v>5</v>
      </c>
      <c r="W50" s="64">
        <v>4.2</v>
      </c>
      <c r="X50" s="33">
        <v>1798</v>
      </c>
      <c r="Y50" s="34">
        <v>98.9</v>
      </c>
    </row>
    <row r="51" spans="1:25" s="31" customFormat="1" ht="15" customHeight="1" x14ac:dyDescent="0.2">
      <c r="A51" s="26" t="s">
        <v>53</v>
      </c>
      <c r="B51" s="35" t="s">
        <v>21</v>
      </c>
      <c r="C51" s="49">
        <v>113</v>
      </c>
      <c r="D51" s="52">
        <v>19</v>
      </c>
      <c r="E51" s="51">
        <v>16.8</v>
      </c>
      <c r="F51" s="52">
        <v>94</v>
      </c>
      <c r="G51" s="51">
        <v>83.2</v>
      </c>
      <c r="H51" s="65" t="s">
        <v>91</v>
      </c>
      <c r="I51" s="53">
        <v>2.1</v>
      </c>
      <c r="J51" s="54">
        <v>0</v>
      </c>
      <c r="K51" s="53">
        <v>0</v>
      </c>
      <c r="L51" s="54">
        <v>31</v>
      </c>
      <c r="M51" s="53">
        <v>33</v>
      </c>
      <c r="N51" s="54">
        <v>15</v>
      </c>
      <c r="O51" s="53">
        <v>16</v>
      </c>
      <c r="P51" s="54">
        <v>44</v>
      </c>
      <c r="Q51" s="53">
        <v>46.8</v>
      </c>
      <c r="R51" s="54">
        <v>0</v>
      </c>
      <c r="S51" s="53">
        <v>0</v>
      </c>
      <c r="T51" s="55" t="s">
        <v>91</v>
      </c>
      <c r="U51" s="51">
        <v>2.1</v>
      </c>
      <c r="V51" s="52" t="s">
        <v>91</v>
      </c>
      <c r="W51" s="56">
        <v>1.8</v>
      </c>
      <c r="X51" s="28">
        <v>8574</v>
      </c>
      <c r="Y51" s="29">
        <v>100</v>
      </c>
    </row>
    <row r="52" spans="1:25" s="31" customFormat="1" ht="15" customHeight="1" x14ac:dyDescent="0.2">
      <c r="A52" s="26" t="s">
        <v>53</v>
      </c>
      <c r="B52" s="32" t="s">
        <v>46</v>
      </c>
      <c r="C52" s="57" t="s">
        <v>91</v>
      </c>
      <c r="D52" s="58" t="s">
        <v>91</v>
      </c>
      <c r="E52" s="59">
        <v>100</v>
      </c>
      <c r="F52" s="58">
        <v>0</v>
      </c>
      <c r="G52" s="59">
        <v>0</v>
      </c>
      <c r="H52" s="58">
        <v>0</v>
      </c>
      <c r="I52" s="60">
        <v>0</v>
      </c>
      <c r="J52" s="62">
        <v>0</v>
      </c>
      <c r="K52" s="60">
        <v>0</v>
      </c>
      <c r="L52" s="62">
        <v>0</v>
      </c>
      <c r="M52" s="60">
        <v>0</v>
      </c>
      <c r="N52" s="62">
        <v>0</v>
      </c>
      <c r="O52" s="60">
        <v>0</v>
      </c>
      <c r="P52" s="61">
        <v>0</v>
      </c>
      <c r="Q52" s="60">
        <v>0</v>
      </c>
      <c r="R52" s="61">
        <v>0</v>
      </c>
      <c r="S52" s="60">
        <v>0</v>
      </c>
      <c r="T52" s="63">
        <v>0</v>
      </c>
      <c r="U52" s="59">
        <v>0</v>
      </c>
      <c r="V52" s="58">
        <v>0</v>
      </c>
      <c r="W52" s="64">
        <v>0</v>
      </c>
      <c r="X52" s="33">
        <v>990</v>
      </c>
      <c r="Y52" s="34">
        <v>99.9</v>
      </c>
    </row>
    <row r="53" spans="1:25" s="31" customFormat="1" ht="15" customHeight="1" x14ac:dyDescent="0.2">
      <c r="A53" s="26" t="s">
        <v>53</v>
      </c>
      <c r="B53" s="35" t="s">
        <v>47</v>
      </c>
      <c r="C53" s="49">
        <v>4</v>
      </c>
      <c r="D53" s="52">
        <v>0</v>
      </c>
      <c r="E53" s="51">
        <v>0</v>
      </c>
      <c r="F53" s="52">
        <v>4</v>
      </c>
      <c r="G53" s="51">
        <v>100</v>
      </c>
      <c r="H53" s="52">
        <v>0</v>
      </c>
      <c r="I53" s="53">
        <v>0</v>
      </c>
      <c r="J53" s="54">
        <v>0</v>
      </c>
      <c r="K53" s="53">
        <v>0</v>
      </c>
      <c r="L53" s="54">
        <v>0</v>
      </c>
      <c r="M53" s="53">
        <v>0</v>
      </c>
      <c r="N53" s="54">
        <v>0</v>
      </c>
      <c r="O53" s="53">
        <v>0</v>
      </c>
      <c r="P53" s="54">
        <v>4</v>
      </c>
      <c r="Q53" s="53">
        <v>100</v>
      </c>
      <c r="R53" s="54">
        <v>0</v>
      </c>
      <c r="S53" s="53">
        <v>0</v>
      </c>
      <c r="T53" s="55">
        <v>0</v>
      </c>
      <c r="U53" s="51">
        <v>0</v>
      </c>
      <c r="V53" s="52">
        <v>0</v>
      </c>
      <c r="W53" s="56">
        <v>0</v>
      </c>
      <c r="X53" s="28">
        <v>307</v>
      </c>
      <c r="Y53" s="29">
        <v>100</v>
      </c>
    </row>
    <row r="54" spans="1:25" s="31" customFormat="1" ht="15" customHeight="1" x14ac:dyDescent="0.2">
      <c r="A54" s="26" t="s">
        <v>53</v>
      </c>
      <c r="B54" s="32" t="s">
        <v>48</v>
      </c>
      <c r="C54" s="57">
        <v>23</v>
      </c>
      <c r="D54" s="68" t="s">
        <v>91</v>
      </c>
      <c r="E54" s="59">
        <v>13</v>
      </c>
      <c r="F54" s="58">
        <v>20</v>
      </c>
      <c r="G54" s="59">
        <v>87</v>
      </c>
      <c r="H54" s="58">
        <v>0</v>
      </c>
      <c r="I54" s="60">
        <v>0</v>
      </c>
      <c r="J54" s="62">
        <v>0</v>
      </c>
      <c r="K54" s="60">
        <v>0</v>
      </c>
      <c r="L54" s="62">
        <v>0</v>
      </c>
      <c r="M54" s="60">
        <v>0</v>
      </c>
      <c r="N54" s="62">
        <v>8</v>
      </c>
      <c r="O54" s="60">
        <v>40</v>
      </c>
      <c r="P54" s="62">
        <v>12</v>
      </c>
      <c r="Q54" s="60">
        <v>60</v>
      </c>
      <c r="R54" s="62">
        <v>0</v>
      </c>
      <c r="S54" s="60">
        <v>0</v>
      </c>
      <c r="T54" s="63">
        <v>0</v>
      </c>
      <c r="U54" s="59">
        <v>0</v>
      </c>
      <c r="V54" s="68">
        <v>0</v>
      </c>
      <c r="W54" s="64">
        <v>0</v>
      </c>
      <c r="X54" s="33">
        <v>1969</v>
      </c>
      <c r="Y54" s="34">
        <v>99.9</v>
      </c>
    </row>
    <row r="55" spans="1:25" s="31" customFormat="1" ht="15" customHeight="1" x14ac:dyDescent="0.2">
      <c r="A55" s="26" t="s">
        <v>53</v>
      </c>
      <c r="B55" s="35" t="s">
        <v>49</v>
      </c>
      <c r="C55" s="49">
        <v>650</v>
      </c>
      <c r="D55" s="52">
        <v>69</v>
      </c>
      <c r="E55" s="51">
        <v>10.6</v>
      </c>
      <c r="F55" s="52">
        <v>581</v>
      </c>
      <c r="G55" s="51">
        <v>89.4</v>
      </c>
      <c r="H55" s="52">
        <v>19</v>
      </c>
      <c r="I55" s="53">
        <v>3.3</v>
      </c>
      <c r="J55" s="54">
        <v>10</v>
      </c>
      <c r="K55" s="53">
        <v>1.7</v>
      </c>
      <c r="L55" s="54">
        <v>114</v>
      </c>
      <c r="M55" s="53">
        <v>19.600000000000001</v>
      </c>
      <c r="N55" s="54">
        <v>50</v>
      </c>
      <c r="O55" s="53">
        <v>8.6</v>
      </c>
      <c r="P55" s="54">
        <v>325</v>
      </c>
      <c r="Q55" s="53">
        <v>55.9</v>
      </c>
      <c r="R55" s="54">
        <v>5</v>
      </c>
      <c r="S55" s="53">
        <v>0.9</v>
      </c>
      <c r="T55" s="55">
        <v>58</v>
      </c>
      <c r="U55" s="51">
        <v>10</v>
      </c>
      <c r="V55" s="52">
        <v>47</v>
      </c>
      <c r="W55" s="56">
        <v>7.2</v>
      </c>
      <c r="X55" s="28">
        <v>2282</v>
      </c>
      <c r="Y55" s="29">
        <v>100</v>
      </c>
    </row>
    <row r="56" spans="1:25" s="31" customFormat="1" ht="15" customHeight="1" x14ac:dyDescent="0.2">
      <c r="A56" s="26" t="s">
        <v>53</v>
      </c>
      <c r="B56" s="32" t="s">
        <v>50</v>
      </c>
      <c r="C56" s="57">
        <v>4</v>
      </c>
      <c r="D56" s="58">
        <v>0</v>
      </c>
      <c r="E56" s="59">
        <v>0</v>
      </c>
      <c r="F56" s="58">
        <v>4</v>
      </c>
      <c r="G56" s="59">
        <v>100</v>
      </c>
      <c r="H56" s="58">
        <v>0</v>
      </c>
      <c r="I56" s="60">
        <v>0</v>
      </c>
      <c r="J56" s="62">
        <v>0</v>
      </c>
      <c r="K56" s="60">
        <v>0</v>
      </c>
      <c r="L56" s="62">
        <v>0</v>
      </c>
      <c r="M56" s="60">
        <v>0</v>
      </c>
      <c r="N56" s="61" t="s">
        <v>91</v>
      </c>
      <c r="O56" s="60">
        <v>50</v>
      </c>
      <c r="P56" s="61" t="s">
        <v>91</v>
      </c>
      <c r="Q56" s="60">
        <v>50</v>
      </c>
      <c r="R56" s="62">
        <v>0</v>
      </c>
      <c r="S56" s="60">
        <v>0</v>
      </c>
      <c r="T56" s="63">
        <v>0</v>
      </c>
      <c r="U56" s="59">
        <v>0</v>
      </c>
      <c r="V56" s="58">
        <v>0</v>
      </c>
      <c r="W56" s="64">
        <v>0</v>
      </c>
      <c r="X56" s="33">
        <v>730</v>
      </c>
      <c r="Y56" s="34">
        <v>100</v>
      </c>
    </row>
    <row r="57" spans="1:25" s="31" customFormat="1" ht="15" customHeight="1" x14ac:dyDescent="0.2">
      <c r="A57" s="26" t="s">
        <v>53</v>
      </c>
      <c r="B57" s="35" t="s">
        <v>22</v>
      </c>
      <c r="C57" s="49">
        <v>41</v>
      </c>
      <c r="D57" s="65">
        <v>5</v>
      </c>
      <c r="E57" s="51">
        <v>12.2</v>
      </c>
      <c r="F57" s="52">
        <v>36</v>
      </c>
      <c r="G57" s="51">
        <v>87.8</v>
      </c>
      <c r="H57" s="65">
        <v>0</v>
      </c>
      <c r="I57" s="53">
        <v>0</v>
      </c>
      <c r="J57" s="54" t="s">
        <v>91</v>
      </c>
      <c r="K57" s="53">
        <v>2.8</v>
      </c>
      <c r="L57" s="54" t="s">
        <v>91</v>
      </c>
      <c r="M57" s="53">
        <v>8.3000000000000007</v>
      </c>
      <c r="N57" s="54">
        <v>6</v>
      </c>
      <c r="O57" s="53">
        <v>16.7</v>
      </c>
      <c r="P57" s="54">
        <v>26</v>
      </c>
      <c r="Q57" s="53">
        <v>72.2</v>
      </c>
      <c r="R57" s="54">
        <v>0</v>
      </c>
      <c r="S57" s="53">
        <v>0</v>
      </c>
      <c r="T57" s="67">
        <v>0</v>
      </c>
      <c r="U57" s="51">
        <v>0</v>
      </c>
      <c r="V57" s="65">
        <v>0</v>
      </c>
      <c r="W57" s="56">
        <v>0</v>
      </c>
      <c r="X57" s="28">
        <v>2244</v>
      </c>
      <c r="Y57" s="29">
        <v>99.6</v>
      </c>
    </row>
    <row r="58" spans="1:25" s="31" customFormat="1" ht="15" customHeight="1" thickBot="1" x14ac:dyDescent="0.25">
      <c r="A58" s="26" t="s">
        <v>53</v>
      </c>
      <c r="B58" s="36" t="s">
        <v>51</v>
      </c>
      <c r="C58" s="80">
        <v>0</v>
      </c>
      <c r="D58" s="71">
        <v>0</v>
      </c>
      <c r="E58" s="72">
        <v>0</v>
      </c>
      <c r="F58" s="71">
        <v>0</v>
      </c>
      <c r="G58" s="72">
        <v>0</v>
      </c>
      <c r="H58" s="71">
        <v>0</v>
      </c>
      <c r="I58" s="74">
        <v>0</v>
      </c>
      <c r="J58" s="76">
        <v>0</v>
      </c>
      <c r="K58" s="74">
        <v>0</v>
      </c>
      <c r="L58" s="76">
        <v>0</v>
      </c>
      <c r="M58" s="74">
        <v>0</v>
      </c>
      <c r="N58" s="75">
        <v>0</v>
      </c>
      <c r="O58" s="74">
        <v>0</v>
      </c>
      <c r="P58" s="76">
        <v>0</v>
      </c>
      <c r="Q58" s="74">
        <v>0</v>
      </c>
      <c r="R58" s="75">
        <v>0</v>
      </c>
      <c r="S58" s="74">
        <v>0</v>
      </c>
      <c r="T58" s="77">
        <v>0</v>
      </c>
      <c r="U58" s="72">
        <v>0</v>
      </c>
      <c r="V58" s="73">
        <v>0</v>
      </c>
      <c r="W58" s="78">
        <v>0</v>
      </c>
      <c r="X58" s="37">
        <v>360</v>
      </c>
      <c r="Y58" s="38">
        <v>100</v>
      </c>
    </row>
    <row r="59" spans="1:25" s="31" customFormat="1" ht="15" customHeight="1" x14ac:dyDescent="0.2">
      <c r="A59" s="26"/>
      <c r="B59" s="39"/>
      <c r="C59" s="40"/>
      <c r="D59" s="40"/>
      <c r="E59" s="40"/>
      <c r="F59" s="40"/>
      <c r="G59" s="40"/>
      <c r="H59" s="40"/>
      <c r="I59" s="40"/>
      <c r="J59" s="40"/>
      <c r="K59" s="40"/>
      <c r="L59" s="40"/>
      <c r="M59" s="40"/>
      <c r="N59" s="40"/>
      <c r="O59" s="40"/>
      <c r="P59" s="40"/>
      <c r="Q59" s="40"/>
      <c r="R59" s="40"/>
      <c r="S59" s="40"/>
      <c r="T59" s="40"/>
      <c r="U59" s="40"/>
      <c r="V59" s="41"/>
      <c r="W59" s="30"/>
      <c r="X59" s="40"/>
      <c r="Y59" s="40"/>
    </row>
    <row r="60" spans="1:25" s="31" customFormat="1" ht="15" customHeight="1" x14ac:dyDescent="0.2">
      <c r="A60" s="26"/>
      <c r="B60" s="39" t="s">
        <v>71</v>
      </c>
      <c r="C60" s="41"/>
      <c r="D60" s="41"/>
      <c r="E60" s="41"/>
      <c r="F60" s="41"/>
      <c r="G60" s="41"/>
      <c r="H60" s="40"/>
      <c r="I60" s="40"/>
      <c r="J60" s="40"/>
      <c r="K60" s="40"/>
      <c r="L60" s="40"/>
      <c r="M60" s="40"/>
      <c r="N60" s="40"/>
      <c r="O60" s="40"/>
      <c r="P60" s="40"/>
      <c r="Q60" s="40"/>
      <c r="R60" s="40"/>
      <c r="S60" s="40"/>
      <c r="T60" s="40"/>
      <c r="U60" s="40"/>
      <c r="V60" s="41"/>
      <c r="W60" s="41"/>
      <c r="X60" s="40"/>
      <c r="Y60" s="40"/>
    </row>
    <row r="61" spans="1:25" s="31" customFormat="1" ht="15" customHeight="1" x14ac:dyDescent="0.2">
      <c r="A61" s="26"/>
      <c r="B61" s="42" t="s">
        <v>72</v>
      </c>
      <c r="C61" s="41"/>
      <c r="D61" s="41"/>
      <c r="E61" s="41"/>
      <c r="F61" s="41"/>
      <c r="G61" s="41"/>
      <c r="H61" s="40"/>
      <c r="I61" s="40"/>
      <c r="J61" s="40"/>
      <c r="K61" s="40"/>
      <c r="L61" s="40"/>
      <c r="M61" s="40"/>
      <c r="N61" s="40"/>
      <c r="O61" s="40"/>
      <c r="P61" s="40"/>
      <c r="Q61" s="40"/>
      <c r="R61" s="40"/>
      <c r="S61" s="40"/>
      <c r="T61" s="40"/>
      <c r="U61" s="40"/>
      <c r="V61" s="41"/>
      <c r="W61" s="41"/>
      <c r="X61" s="40"/>
      <c r="Y61" s="40"/>
    </row>
    <row r="62" spans="1:25" s="31" customFormat="1" ht="15" customHeight="1" x14ac:dyDescent="0.2">
      <c r="A62" s="26"/>
      <c r="B62" s="42" t="s">
        <v>75</v>
      </c>
      <c r="C62" s="41"/>
      <c r="D62" s="41"/>
      <c r="E62" s="41"/>
      <c r="F62" s="41"/>
      <c r="G62" s="41"/>
      <c r="H62" s="40"/>
      <c r="I62" s="40"/>
      <c r="J62" s="40"/>
      <c r="K62" s="40"/>
      <c r="L62" s="40"/>
      <c r="M62" s="40"/>
      <c r="N62" s="40"/>
      <c r="O62" s="40"/>
      <c r="P62" s="40"/>
      <c r="Q62" s="40"/>
      <c r="R62" s="40"/>
      <c r="S62" s="40"/>
      <c r="T62" s="40"/>
      <c r="U62" s="40"/>
      <c r="V62" s="41"/>
      <c r="W62" s="41"/>
      <c r="X62" s="40"/>
      <c r="Y62" s="40"/>
    </row>
    <row r="63" spans="1:25" s="31" customFormat="1" ht="15" customHeight="1" x14ac:dyDescent="0.2">
      <c r="A63" s="26"/>
      <c r="B63" s="42" t="str">
        <f>CONCATENATE("NOTE: Table reads (for US Totals):  Of all ", C69," public school male students with disabilities who received ", LOWER(A7), ", ",D69," (",TEXT(E7,"0.0"),"%) were served solely under Section 504 and ", F69," (",TEXT(G7,"0.0"),"%) were served under IDEA.")</f>
        <v>NOTE: Table reads (for US Totals):  Of all 7,075 public school male students with disabilities who received expulsions without educational services, 696 (9.8%) were served solely under Section 504 and 6,379 (90.2%) were served under IDEA.</v>
      </c>
      <c r="C63" s="41"/>
      <c r="D63" s="41"/>
      <c r="E63" s="41"/>
      <c r="F63" s="41"/>
      <c r="G63" s="41"/>
      <c r="H63" s="40"/>
      <c r="I63" s="40"/>
      <c r="J63" s="40"/>
      <c r="K63" s="40"/>
      <c r="L63" s="40"/>
      <c r="M63" s="40"/>
      <c r="N63" s="40"/>
      <c r="O63" s="40"/>
      <c r="P63" s="40"/>
      <c r="Q63" s="40"/>
      <c r="R63" s="40"/>
      <c r="S63" s="40"/>
      <c r="T63" s="40"/>
      <c r="U63" s="40"/>
      <c r="V63" s="41"/>
      <c r="W63" s="30"/>
      <c r="X63" s="40"/>
      <c r="Y63" s="40"/>
    </row>
    <row r="64" spans="1:25" s="31" customFormat="1" ht="15" customHeight="1" x14ac:dyDescent="0.2">
      <c r="A64" s="26"/>
      <c r="B64" s="42" t="str">
        <f>CONCATENATE("            Table reads (for US Race/Ethnicity):  Of all ",TEXT(F7,"#,##0")," public school male students with disabilities served under IDEA who received ",LOWER(A7), ", ",TEXT(H7,"#,##0")," (",TEXT(I7,"0.0"),"%) were American Indian or Alaska Native.")</f>
        <v xml:space="preserve">            Table reads (for US Race/Ethnicity):  Of all 6,379 public school male students with disabilities served under IDEA who received expulsions without educational services, 136 (2.1%) were American Indian or Alaska Native.</v>
      </c>
      <c r="C64" s="41"/>
      <c r="D64" s="41"/>
      <c r="E64" s="41"/>
      <c r="F64" s="41"/>
      <c r="G64" s="41"/>
      <c r="H64" s="40"/>
      <c r="I64" s="40"/>
      <c r="J64" s="40"/>
      <c r="K64" s="40"/>
      <c r="L64" s="40"/>
      <c r="M64" s="40"/>
      <c r="N64" s="40"/>
      <c r="O64" s="40"/>
      <c r="P64" s="40"/>
      <c r="Q64" s="40"/>
      <c r="R64" s="40"/>
      <c r="S64" s="40"/>
      <c r="T64" s="40"/>
      <c r="U64" s="40"/>
      <c r="V64" s="41"/>
      <c r="W64" s="41"/>
      <c r="X64" s="40"/>
      <c r="Y64" s="40"/>
    </row>
    <row r="65" spans="1:26" s="31" customFormat="1" ht="15" customHeight="1" x14ac:dyDescent="0.2">
      <c r="A65" s="26"/>
      <c r="B65" s="42" t="s">
        <v>74</v>
      </c>
      <c r="C65" s="41"/>
      <c r="D65" s="41"/>
      <c r="E65" s="41"/>
      <c r="F65" s="41"/>
      <c r="G65" s="41"/>
      <c r="H65" s="40"/>
      <c r="I65" s="40"/>
      <c r="J65" s="40"/>
      <c r="K65" s="40"/>
      <c r="L65" s="40"/>
      <c r="M65" s="40"/>
      <c r="N65" s="40"/>
      <c r="O65" s="40"/>
      <c r="P65" s="40"/>
      <c r="Q65" s="40"/>
      <c r="R65" s="40"/>
      <c r="S65" s="40"/>
      <c r="T65" s="40"/>
      <c r="U65" s="40"/>
      <c r="V65" s="41"/>
      <c r="W65" s="41"/>
      <c r="X65" s="40"/>
      <c r="Y65" s="40"/>
    </row>
    <row r="66" spans="1:26" s="45" customFormat="1" ht="14.1" customHeight="1" x14ac:dyDescent="0.2">
      <c r="A66" s="48"/>
      <c r="B66" s="104" t="s">
        <v>90</v>
      </c>
      <c r="C66" s="31"/>
      <c r="D66" s="31"/>
      <c r="E66" s="43"/>
      <c r="F66" s="43"/>
      <c r="G66" s="43"/>
      <c r="H66" s="43"/>
      <c r="I66" s="43"/>
      <c r="J66" s="43"/>
      <c r="K66" s="44"/>
      <c r="L66" s="44"/>
      <c r="M66" s="44"/>
      <c r="N66" s="44"/>
      <c r="O66" s="44"/>
      <c r="P66" s="44"/>
      <c r="Q66" s="44"/>
      <c r="R66" s="44"/>
      <c r="S66" s="44"/>
      <c r="T66" s="44"/>
      <c r="U66" s="44"/>
      <c r="V66" s="44"/>
      <c r="W66" s="44"/>
      <c r="X66" s="44"/>
      <c r="Y66" s="43"/>
    </row>
    <row r="69" spans="1:26" s="47" customFormat="1" ht="15" customHeight="1" x14ac:dyDescent="0.2">
      <c r="B69" s="81"/>
      <c r="C69" s="82" t="str">
        <f>IF(ISTEXT(C7),LEFT(C7,3),TEXT(C7,"#,##0"))</f>
        <v>7,075</v>
      </c>
      <c r="D69" s="82" t="str">
        <f>IF(ISTEXT(D7),LEFT(D7,3),TEXT(D7,"#,##0"))</f>
        <v>696</v>
      </c>
      <c r="E69" s="82"/>
      <c r="F69" s="82" t="str">
        <f>IF(ISTEXT(F7),LEFT(F7,3),TEXT(F7,"#,##0"))</f>
        <v>6,379</v>
      </c>
      <c r="G69" s="82"/>
      <c r="H69" s="82" t="str">
        <f>IF(ISTEXT(H7),LEFT(H7,3),TEXT(H7,"#,##0"))</f>
        <v>136</v>
      </c>
      <c r="I69" s="5"/>
      <c r="J69" s="5"/>
      <c r="K69" s="5"/>
      <c r="L69" s="5"/>
      <c r="M69" s="5"/>
      <c r="N69" s="5"/>
      <c r="O69" s="5"/>
      <c r="P69" s="5"/>
      <c r="Q69" s="5"/>
      <c r="R69" s="5"/>
      <c r="S69" s="5"/>
      <c r="T69" s="5"/>
      <c r="U69" s="5"/>
      <c r="V69" s="83"/>
      <c r="W69" s="84"/>
      <c r="X69" s="5"/>
      <c r="Y69" s="5"/>
      <c r="Z69" s="84"/>
    </row>
  </sheetData>
  <mergeCells count="15">
    <mergeCell ref="B4:B5"/>
    <mergeCell ref="C4:C5"/>
    <mergeCell ref="D4:E5"/>
    <mergeCell ref="F4:G5"/>
    <mergeCell ref="H4:U4"/>
    <mergeCell ref="X4:X5"/>
    <mergeCell ref="Y4:Y5"/>
    <mergeCell ref="H5:I5"/>
    <mergeCell ref="J5:K5"/>
    <mergeCell ref="L5:M5"/>
    <mergeCell ref="N5:O5"/>
    <mergeCell ref="P5:Q5"/>
    <mergeCell ref="R5:S5"/>
    <mergeCell ref="T5:U5"/>
    <mergeCell ref="V4:W5"/>
  </mergeCells>
  <phoneticPr fontId="19" type="noConversion"/>
  <printOptions horizontalCentered="1"/>
  <pageMargins left="0.25" right="0.25" top="0.75" bottom="0.75" header="0.3" footer="0.3"/>
  <pageSetup scale="47" orientation="landscape" horizontalDpi="4294967292" verticalDpi="4294967292"/>
  <extLst>
    <ext xmlns:mx="http://schemas.microsoft.com/office/mac/excel/2008/main" uri="{64002731-A6B0-56B0-2670-7721B7C09600}">
      <mx:PLV Mode="0" OnePage="0" WScale="10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enableFormatConditionsCalculation="0">
    <pageSetUpPr fitToPage="1"/>
  </sheetPr>
  <dimension ref="A1:Z69"/>
  <sheetViews>
    <sheetView showGridLines="0" workbookViewId="0"/>
  </sheetViews>
  <sheetFormatPr defaultColWidth="10.140625" defaultRowHeight="15" customHeight="1" x14ac:dyDescent="0.2"/>
  <cols>
    <col min="1" max="1" width="8.28515625" style="46" customWidth="1"/>
    <col min="2" max="2" width="16.85546875" style="6" customWidth="1"/>
    <col min="3" max="21" width="10.85546875" style="6" customWidth="1"/>
    <col min="22" max="22" width="10.85546875" style="5" customWidth="1"/>
    <col min="23" max="23" width="10.85546875" style="47" customWidth="1"/>
    <col min="24" max="25" width="10.85546875" style="6" customWidth="1"/>
    <col min="26" max="16384" width="10.140625" style="48"/>
  </cols>
  <sheetData>
    <row r="1" spans="1:25" s="6" customFormat="1" ht="15" customHeight="1" x14ac:dyDescent="0.2">
      <c r="A1" s="1"/>
      <c r="B1" s="2"/>
      <c r="C1" s="3"/>
      <c r="D1" s="3"/>
      <c r="E1" s="3"/>
      <c r="F1" s="3"/>
      <c r="G1" s="3"/>
      <c r="H1" s="3"/>
      <c r="I1" s="3"/>
      <c r="J1" s="3"/>
      <c r="K1" s="3"/>
      <c r="L1" s="3"/>
      <c r="M1" s="3"/>
      <c r="N1" s="3"/>
      <c r="O1" s="3"/>
      <c r="P1" s="3"/>
      <c r="Q1" s="3"/>
      <c r="R1" s="3"/>
      <c r="S1" s="3"/>
      <c r="T1" s="3"/>
      <c r="U1" s="3"/>
      <c r="V1" s="4"/>
      <c r="W1" s="5"/>
      <c r="X1" s="3"/>
      <c r="Y1" s="3"/>
    </row>
    <row r="2" spans="1:25" s="12" customFormat="1" ht="15" customHeight="1" x14ac:dyDescent="0.25">
      <c r="A2" s="7"/>
      <c r="B2" s="8" t="str">
        <f>CONCATENATE("Number and percentage of public school female students with disabilities receiving ",LOWER(A7), " by race/ethnicity, by state: School Year 2013-14")</f>
        <v>Number and percentage of public school female students with disabilities receiving expulsions without educational services by race/ethnicity, by state: School Year 2013-14</v>
      </c>
      <c r="C2" s="9"/>
      <c r="D2" s="9"/>
      <c r="E2" s="9"/>
      <c r="F2" s="9"/>
      <c r="G2" s="9"/>
      <c r="H2" s="9"/>
      <c r="I2" s="9"/>
      <c r="J2" s="9"/>
      <c r="K2" s="9"/>
      <c r="L2" s="9"/>
      <c r="M2" s="9"/>
      <c r="N2" s="9"/>
      <c r="O2" s="9"/>
      <c r="P2" s="9"/>
      <c r="Q2" s="9"/>
      <c r="R2" s="10"/>
      <c r="S2" s="10"/>
      <c r="T2" s="9"/>
      <c r="U2" s="9"/>
      <c r="V2" s="11"/>
    </row>
    <row r="3" spans="1:25" s="6" customFormat="1" ht="15" customHeight="1" thickBot="1" x14ac:dyDescent="0.3">
      <c r="A3" s="1"/>
      <c r="B3" s="13"/>
      <c r="C3" s="14"/>
      <c r="D3" s="14"/>
      <c r="E3" s="14"/>
      <c r="F3" s="14"/>
      <c r="G3" s="14"/>
      <c r="H3" s="14"/>
      <c r="I3" s="14"/>
      <c r="J3" s="14"/>
      <c r="K3" s="14"/>
      <c r="L3" s="14"/>
      <c r="M3" s="14"/>
      <c r="N3" s="14"/>
      <c r="O3" s="14"/>
      <c r="P3" s="14"/>
      <c r="Q3" s="14"/>
      <c r="R3" s="14"/>
      <c r="S3" s="14"/>
      <c r="T3" s="14"/>
      <c r="U3" s="14"/>
      <c r="V3" s="14"/>
      <c r="W3" s="5"/>
      <c r="X3" s="14"/>
      <c r="Y3" s="14"/>
    </row>
    <row r="4" spans="1:25" s="16" customFormat="1" ht="24.95" customHeight="1" x14ac:dyDescent="0.2">
      <c r="A4" s="15"/>
      <c r="B4" s="118" t="s">
        <v>0</v>
      </c>
      <c r="C4" s="120" t="s">
        <v>54</v>
      </c>
      <c r="D4" s="114" t="s">
        <v>55</v>
      </c>
      <c r="E4" s="115"/>
      <c r="F4" s="114" t="s">
        <v>56</v>
      </c>
      <c r="G4" s="115"/>
      <c r="H4" s="122" t="s">
        <v>57</v>
      </c>
      <c r="I4" s="123"/>
      <c r="J4" s="123"/>
      <c r="K4" s="123"/>
      <c r="L4" s="123"/>
      <c r="M4" s="123"/>
      <c r="N4" s="123"/>
      <c r="O4" s="123"/>
      <c r="P4" s="123"/>
      <c r="Q4" s="123"/>
      <c r="R4" s="123"/>
      <c r="S4" s="123"/>
      <c r="T4" s="123"/>
      <c r="U4" s="124"/>
      <c r="V4" s="114" t="s">
        <v>58</v>
      </c>
      <c r="W4" s="115"/>
      <c r="X4" s="105" t="s">
        <v>59</v>
      </c>
      <c r="Y4" s="107" t="s">
        <v>60</v>
      </c>
    </row>
    <row r="5" spans="1:25" s="16" customFormat="1" ht="24.95" customHeight="1" x14ac:dyDescent="0.2">
      <c r="A5" s="15"/>
      <c r="B5" s="119"/>
      <c r="C5" s="121"/>
      <c r="D5" s="116"/>
      <c r="E5" s="117"/>
      <c r="F5" s="116"/>
      <c r="G5" s="117"/>
      <c r="H5" s="109" t="s">
        <v>61</v>
      </c>
      <c r="I5" s="110"/>
      <c r="J5" s="111" t="s">
        <v>62</v>
      </c>
      <c r="K5" s="110"/>
      <c r="L5" s="112" t="s">
        <v>63</v>
      </c>
      <c r="M5" s="110"/>
      <c r="N5" s="112" t="s">
        <v>64</v>
      </c>
      <c r="O5" s="110"/>
      <c r="P5" s="112" t="s">
        <v>65</v>
      </c>
      <c r="Q5" s="110"/>
      <c r="R5" s="112" t="s">
        <v>66</v>
      </c>
      <c r="S5" s="110"/>
      <c r="T5" s="112" t="s">
        <v>67</v>
      </c>
      <c r="U5" s="113"/>
      <c r="V5" s="116"/>
      <c r="W5" s="117"/>
      <c r="X5" s="106"/>
      <c r="Y5" s="108"/>
    </row>
    <row r="6" spans="1:25" s="16" customFormat="1" ht="15" customHeight="1" thickBot="1" x14ac:dyDescent="0.25">
      <c r="A6" s="15"/>
      <c r="B6" s="17"/>
      <c r="C6" s="18"/>
      <c r="D6" s="19" t="s">
        <v>68</v>
      </c>
      <c r="E6" s="20" t="s">
        <v>69</v>
      </c>
      <c r="F6" s="19" t="s">
        <v>68</v>
      </c>
      <c r="G6" s="20" t="s">
        <v>69</v>
      </c>
      <c r="H6" s="19" t="s">
        <v>68</v>
      </c>
      <c r="I6" s="21" t="s">
        <v>70</v>
      </c>
      <c r="J6" s="22" t="s">
        <v>68</v>
      </c>
      <c r="K6" s="21" t="s">
        <v>70</v>
      </c>
      <c r="L6" s="22" t="s">
        <v>68</v>
      </c>
      <c r="M6" s="21" t="s">
        <v>70</v>
      </c>
      <c r="N6" s="22" t="s">
        <v>68</v>
      </c>
      <c r="O6" s="21" t="s">
        <v>70</v>
      </c>
      <c r="P6" s="22" t="s">
        <v>68</v>
      </c>
      <c r="Q6" s="21" t="s">
        <v>70</v>
      </c>
      <c r="R6" s="22" t="s">
        <v>68</v>
      </c>
      <c r="S6" s="21" t="s">
        <v>70</v>
      </c>
      <c r="T6" s="22" t="s">
        <v>68</v>
      </c>
      <c r="U6" s="23" t="s">
        <v>70</v>
      </c>
      <c r="V6" s="22" t="s">
        <v>68</v>
      </c>
      <c r="W6" s="20" t="s">
        <v>69</v>
      </c>
      <c r="X6" s="24"/>
      <c r="Y6" s="25"/>
    </row>
    <row r="7" spans="1:25" s="31" customFormat="1" ht="15" customHeight="1" x14ac:dyDescent="0.2">
      <c r="A7" s="26" t="s">
        <v>53</v>
      </c>
      <c r="B7" s="27" t="s">
        <v>52</v>
      </c>
      <c r="C7" s="49">
        <v>1701</v>
      </c>
      <c r="D7" s="50">
        <v>160</v>
      </c>
      <c r="E7" s="51">
        <v>9.4</v>
      </c>
      <c r="F7" s="50">
        <v>1541</v>
      </c>
      <c r="G7" s="51">
        <v>90.6</v>
      </c>
      <c r="H7" s="52">
        <v>37</v>
      </c>
      <c r="I7" s="53">
        <v>2.4</v>
      </c>
      <c r="J7" s="54">
        <v>9</v>
      </c>
      <c r="K7" s="53">
        <v>0.6</v>
      </c>
      <c r="L7" s="54">
        <v>187</v>
      </c>
      <c r="M7" s="53">
        <v>12.1</v>
      </c>
      <c r="N7" s="54">
        <v>374</v>
      </c>
      <c r="O7" s="53">
        <v>24.3</v>
      </c>
      <c r="P7" s="54">
        <v>845</v>
      </c>
      <c r="Q7" s="53">
        <v>54.8</v>
      </c>
      <c r="R7" s="54" t="s">
        <v>91</v>
      </c>
      <c r="S7" s="53">
        <v>0.1</v>
      </c>
      <c r="T7" s="55">
        <v>87</v>
      </c>
      <c r="U7" s="51">
        <v>5.6</v>
      </c>
      <c r="V7" s="50">
        <v>67</v>
      </c>
      <c r="W7" s="56">
        <v>3.9</v>
      </c>
      <c r="X7" s="28">
        <v>95507</v>
      </c>
      <c r="Y7" s="29">
        <v>99.7</v>
      </c>
    </row>
    <row r="8" spans="1:25" s="31" customFormat="1" ht="15" customHeight="1" x14ac:dyDescent="0.2">
      <c r="A8" s="26" t="s">
        <v>53</v>
      </c>
      <c r="B8" s="32" t="s">
        <v>24</v>
      </c>
      <c r="C8" s="57">
        <v>4</v>
      </c>
      <c r="D8" s="58">
        <v>0</v>
      </c>
      <c r="E8" s="59">
        <v>0</v>
      </c>
      <c r="F8" s="58">
        <v>4</v>
      </c>
      <c r="G8" s="59">
        <v>100</v>
      </c>
      <c r="H8" s="58">
        <v>0</v>
      </c>
      <c r="I8" s="60">
        <v>0</v>
      </c>
      <c r="J8" s="62">
        <v>0</v>
      </c>
      <c r="K8" s="60">
        <v>0</v>
      </c>
      <c r="L8" s="62">
        <v>0</v>
      </c>
      <c r="M8" s="60">
        <v>0</v>
      </c>
      <c r="N8" s="61" t="s">
        <v>91</v>
      </c>
      <c r="O8" s="60">
        <v>50</v>
      </c>
      <c r="P8" s="61" t="s">
        <v>91</v>
      </c>
      <c r="Q8" s="60">
        <v>50</v>
      </c>
      <c r="R8" s="62">
        <v>0</v>
      </c>
      <c r="S8" s="60">
        <v>0</v>
      </c>
      <c r="T8" s="63">
        <v>0</v>
      </c>
      <c r="U8" s="59">
        <v>0</v>
      </c>
      <c r="V8" s="58">
        <v>0</v>
      </c>
      <c r="W8" s="64">
        <v>0</v>
      </c>
      <c r="X8" s="33">
        <v>1397</v>
      </c>
      <c r="Y8" s="34">
        <v>100</v>
      </c>
    </row>
    <row r="9" spans="1:25" s="31" customFormat="1" ht="15" customHeight="1" x14ac:dyDescent="0.2">
      <c r="A9" s="26" t="s">
        <v>53</v>
      </c>
      <c r="B9" s="35" t="s">
        <v>25</v>
      </c>
      <c r="C9" s="49">
        <v>0</v>
      </c>
      <c r="D9" s="52">
        <v>0</v>
      </c>
      <c r="E9" s="51">
        <v>0</v>
      </c>
      <c r="F9" s="52">
        <v>0</v>
      </c>
      <c r="G9" s="51">
        <v>0</v>
      </c>
      <c r="H9" s="52">
        <v>0</v>
      </c>
      <c r="I9" s="53">
        <v>0</v>
      </c>
      <c r="J9" s="54">
        <v>0</v>
      </c>
      <c r="K9" s="53">
        <v>0</v>
      </c>
      <c r="L9" s="54">
        <v>0</v>
      </c>
      <c r="M9" s="53">
        <v>0</v>
      </c>
      <c r="N9" s="54">
        <v>0</v>
      </c>
      <c r="O9" s="53">
        <v>0</v>
      </c>
      <c r="P9" s="54">
        <v>0</v>
      </c>
      <c r="Q9" s="53">
        <v>0</v>
      </c>
      <c r="R9" s="54">
        <v>0</v>
      </c>
      <c r="S9" s="53">
        <v>0</v>
      </c>
      <c r="T9" s="55">
        <v>0</v>
      </c>
      <c r="U9" s="51">
        <v>0</v>
      </c>
      <c r="V9" s="52">
        <v>0</v>
      </c>
      <c r="W9" s="56">
        <v>0</v>
      </c>
      <c r="X9" s="28">
        <v>495</v>
      </c>
      <c r="Y9" s="29">
        <v>100</v>
      </c>
    </row>
    <row r="10" spans="1:25" s="31" customFormat="1" ht="15" customHeight="1" x14ac:dyDescent="0.2">
      <c r="A10" s="26" t="s">
        <v>53</v>
      </c>
      <c r="B10" s="32" t="s">
        <v>1</v>
      </c>
      <c r="C10" s="57">
        <v>5</v>
      </c>
      <c r="D10" s="68" t="s">
        <v>91</v>
      </c>
      <c r="E10" s="59">
        <v>20</v>
      </c>
      <c r="F10" s="68">
        <v>4</v>
      </c>
      <c r="G10" s="59">
        <v>80</v>
      </c>
      <c r="H10" s="58">
        <v>0</v>
      </c>
      <c r="I10" s="60">
        <v>0</v>
      </c>
      <c r="J10" s="62">
        <v>0</v>
      </c>
      <c r="K10" s="60">
        <v>0</v>
      </c>
      <c r="L10" s="62" t="s">
        <v>91</v>
      </c>
      <c r="M10" s="60">
        <v>50</v>
      </c>
      <c r="N10" s="62">
        <v>0</v>
      </c>
      <c r="O10" s="60">
        <v>0</v>
      </c>
      <c r="P10" s="61" t="s">
        <v>91</v>
      </c>
      <c r="Q10" s="60">
        <v>50</v>
      </c>
      <c r="R10" s="62">
        <v>0</v>
      </c>
      <c r="S10" s="60">
        <v>0</v>
      </c>
      <c r="T10" s="63">
        <v>0</v>
      </c>
      <c r="U10" s="59">
        <v>0</v>
      </c>
      <c r="V10" s="58">
        <v>0</v>
      </c>
      <c r="W10" s="64">
        <v>0</v>
      </c>
      <c r="X10" s="33">
        <v>1913</v>
      </c>
      <c r="Y10" s="34">
        <v>100</v>
      </c>
    </row>
    <row r="11" spans="1:25" s="31" customFormat="1" ht="15" customHeight="1" x14ac:dyDescent="0.2">
      <c r="A11" s="26" t="s">
        <v>53</v>
      </c>
      <c r="B11" s="35" t="s">
        <v>26</v>
      </c>
      <c r="C11" s="49">
        <v>0</v>
      </c>
      <c r="D11" s="65">
        <v>0</v>
      </c>
      <c r="E11" s="51">
        <v>0</v>
      </c>
      <c r="F11" s="52">
        <v>0</v>
      </c>
      <c r="G11" s="51">
        <v>0</v>
      </c>
      <c r="H11" s="52">
        <v>0</v>
      </c>
      <c r="I11" s="53">
        <v>0</v>
      </c>
      <c r="J11" s="54">
        <v>0</v>
      </c>
      <c r="K11" s="53">
        <v>0</v>
      </c>
      <c r="L11" s="66">
        <v>0</v>
      </c>
      <c r="M11" s="53">
        <v>0</v>
      </c>
      <c r="N11" s="54">
        <v>0</v>
      </c>
      <c r="O11" s="53">
        <v>0</v>
      </c>
      <c r="P11" s="54">
        <v>0</v>
      </c>
      <c r="Q11" s="53">
        <v>0</v>
      </c>
      <c r="R11" s="54">
        <v>0</v>
      </c>
      <c r="S11" s="53">
        <v>0</v>
      </c>
      <c r="T11" s="55">
        <v>0</v>
      </c>
      <c r="U11" s="51">
        <v>0</v>
      </c>
      <c r="V11" s="52">
        <v>0</v>
      </c>
      <c r="W11" s="56">
        <v>0</v>
      </c>
      <c r="X11" s="28">
        <v>1085</v>
      </c>
      <c r="Y11" s="29">
        <v>100</v>
      </c>
    </row>
    <row r="12" spans="1:25" s="31" customFormat="1" ht="15" customHeight="1" x14ac:dyDescent="0.2">
      <c r="A12" s="26" t="s">
        <v>53</v>
      </c>
      <c r="B12" s="32" t="s">
        <v>2</v>
      </c>
      <c r="C12" s="57">
        <v>109</v>
      </c>
      <c r="D12" s="58">
        <v>16</v>
      </c>
      <c r="E12" s="59">
        <v>14.7</v>
      </c>
      <c r="F12" s="58">
        <v>93</v>
      </c>
      <c r="G12" s="59">
        <v>85.3</v>
      </c>
      <c r="H12" s="58" t="s">
        <v>91</v>
      </c>
      <c r="I12" s="60">
        <v>3.2</v>
      </c>
      <c r="J12" s="61">
        <v>0</v>
      </c>
      <c r="K12" s="60">
        <v>0</v>
      </c>
      <c r="L12" s="62">
        <v>47</v>
      </c>
      <c r="M12" s="60">
        <v>50.5</v>
      </c>
      <c r="N12" s="62">
        <v>15</v>
      </c>
      <c r="O12" s="60">
        <v>16.100000000000001</v>
      </c>
      <c r="P12" s="62">
        <v>28</v>
      </c>
      <c r="Q12" s="60">
        <v>30.1</v>
      </c>
      <c r="R12" s="62">
        <v>0</v>
      </c>
      <c r="S12" s="60">
        <v>0</v>
      </c>
      <c r="T12" s="63">
        <v>0</v>
      </c>
      <c r="U12" s="59">
        <v>0</v>
      </c>
      <c r="V12" s="58">
        <v>15</v>
      </c>
      <c r="W12" s="64">
        <v>13.8</v>
      </c>
      <c r="X12" s="33">
        <v>9883</v>
      </c>
      <c r="Y12" s="34">
        <v>100</v>
      </c>
    </row>
    <row r="13" spans="1:25" s="31" customFormat="1" ht="15" customHeight="1" x14ac:dyDescent="0.2">
      <c r="A13" s="26" t="s">
        <v>53</v>
      </c>
      <c r="B13" s="35" t="s">
        <v>27</v>
      </c>
      <c r="C13" s="49" t="s">
        <v>91</v>
      </c>
      <c r="D13" s="52">
        <v>0</v>
      </c>
      <c r="E13" s="51">
        <v>0</v>
      </c>
      <c r="F13" s="52" t="s">
        <v>91</v>
      </c>
      <c r="G13" s="51">
        <v>100</v>
      </c>
      <c r="H13" s="52">
        <v>0</v>
      </c>
      <c r="I13" s="53">
        <v>0</v>
      </c>
      <c r="J13" s="54">
        <v>0</v>
      </c>
      <c r="K13" s="53">
        <v>0</v>
      </c>
      <c r="L13" s="66">
        <v>0</v>
      </c>
      <c r="M13" s="53">
        <v>0</v>
      </c>
      <c r="N13" s="54">
        <v>0</v>
      </c>
      <c r="O13" s="53">
        <v>0</v>
      </c>
      <c r="P13" s="54" t="s">
        <v>91</v>
      </c>
      <c r="Q13" s="53">
        <v>100</v>
      </c>
      <c r="R13" s="66">
        <v>0</v>
      </c>
      <c r="S13" s="53">
        <v>0</v>
      </c>
      <c r="T13" s="67">
        <v>0</v>
      </c>
      <c r="U13" s="51">
        <v>0</v>
      </c>
      <c r="V13" s="52">
        <v>0</v>
      </c>
      <c r="W13" s="56">
        <v>0</v>
      </c>
      <c r="X13" s="28">
        <v>1841</v>
      </c>
      <c r="Y13" s="29">
        <v>100</v>
      </c>
    </row>
    <row r="14" spans="1:25" s="31" customFormat="1" ht="15" customHeight="1" x14ac:dyDescent="0.2">
      <c r="A14" s="26" t="s">
        <v>53</v>
      </c>
      <c r="B14" s="32" t="s">
        <v>28</v>
      </c>
      <c r="C14" s="70">
        <v>0</v>
      </c>
      <c r="D14" s="58">
        <v>0</v>
      </c>
      <c r="E14" s="59">
        <v>0</v>
      </c>
      <c r="F14" s="68">
        <v>0</v>
      </c>
      <c r="G14" s="59">
        <v>0</v>
      </c>
      <c r="H14" s="58">
        <v>0</v>
      </c>
      <c r="I14" s="60">
        <v>0</v>
      </c>
      <c r="J14" s="62">
        <v>0</v>
      </c>
      <c r="K14" s="60">
        <v>0</v>
      </c>
      <c r="L14" s="61">
        <v>0</v>
      </c>
      <c r="M14" s="60">
        <v>0</v>
      </c>
      <c r="N14" s="62">
        <v>0</v>
      </c>
      <c r="O14" s="60">
        <v>0</v>
      </c>
      <c r="P14" s="62">
        <v>0</v>
      </c>
      <c r="Q14" s="60">
        <v>0</v>
      </c>
      <c r="R14" s="62">
        <v>0</v>
      </c>
      <c r="S14" s="60">
        <v>0</v>
      </c>
      <c r="T14" s="63">
        <v>0</v>
      </c>
      <c r="U14" s="59">
        <v>0</v>
      </c>
      <c r="V14" s="58">
        <v>0</v>
      </c>
      <c r="W14" s="64">
        <v>0</v>
      </c>
      <c r="X14" s="33">
        <v>1140</v>
      </c>
      <c r="Y14" s="34">
        <v>99.9</v>
      </c>
    </row>
    <row r="15" spans="1:25" s="31" customFormat="1" ht="15" customHeight="1" x14ac:dyDescent="0.2">
      <c r="A15" s="26" t="s">
        <v>53</v>
      </c>
      <c r="B15" s="35" t="s">
        <v>29</v>
      </c>
      <c r="C15" s="49">
        <v>0</v>
      </c>
      <c r="D15" s="52">
        <v>0</v>
      </c>
      <c r="E15" s="51">
        <v>0</v>
      </c>
      <c r="F15" s="52">
        <v>0</v>
      </c>
      <c r="G15" s="51">
        <v>0</v>
      </c>
      <c r="H15" s="52">
        <v>0</v>
      </c>
      <c r="I15" s="53">
        <v>0</v>
      </c>
      <c r="J15" s="54">
        <v>0</v>
      </c>
      <c r="K15" s="53">
        <v>0</v>
      </c>
      <c r="L15" s="54">
        <v>0</v>
      </c>
      <c r="M15" s="53">
        <v>0</v>
      </c>
      <c r="N15" s="54">
        <v>0</v>
      </c>
      <c r="O15" s="53">
        <v>0</v>
      </c>
      <c r="P15" s="54">
        <v>0</v>
      </c>
      <c r="Q15" s="53">
        <v>0</v>
      </c>
      <c r="R15" s="54">
        <v>0</v>
      </c>
      <c r="S15" s="53">
        <v>0</v>
      </c>
      <c r="T15" s="55">
        <v>0</v>
      </c>
      <c r="U15" s="51">
        <v>0</v>
      </c>
      <c r="V15" s="52">
        <v>0</v>
      </c>
      <c r="W15" s="56">
        <v>0</v>
      </c>
      <c r="X15" s="28">
        <v>227</v>
      </c>
      <c r="Y15" s="29">
        <v>100</v>
      </c>
    </row>
    <row r="16" spans="1:25" s="31" customFormat="1" ht="15" customHeight="1" x14ac:dyDescent="0.2">
      <c r="A16" s="26" t="s">
        <v>53</v>
      </c>
      <c r="B16" s="32" t="s">
        <v>3</v>
      </c>
      <c r="C16" s="57" t="s">
        <v>91</v>
      </c>
      <c r="D16" s="58">
        <v>0</v>
      </c>
      <c r="E16" s="59">
        <v>0</v>
      </c>
      <c r="F16" s="58" t="s">
        <v>91</v>
      </c>
      <c r="G16" s="59">
        <v>100</v>
      </c>
      <c r="H16" s="58" t="s">
        <v>91</v>
      </c>
      <c r="I16" s="60">
        <v>100</v>
      </c>
      <c r="J16" s="62">
        <v>0</v>
      </c>
      <c r="K16" s="60">
        <v>0</v>
      </c>
      <c r="L16" s="62">
        <v>0</v>
      </c>
      <c r="M16" s="60">
        <v>0</v>
      </c>
      <c r="N16" s="62">
        <v>0</v>
      </c>
      <c r="O16" s="60">
        <v>0</v>
      </c>
      <c r="P16" s="62">
        <v>0</v>
      </c>
      <c r="Q16" s="60">
        <v>0</v>
      </c>
      <c r="R16" s="62">
        <v>0</v>
      </c>
      <c r="S16" s="60">
        <v>0</v>
      </c>
      <c r="T16" s="63">
        <v>0</v>
      </c>
      <c r="U16" s="59">
        <v>0</v>
      </c>
      <c r="V16" s="58">
        <v>0</v>
      </c>
      <c r="W16" s="64">
        <v>0</v>
      </c>
      <c r="X16" s="33">
        <v>204</v>
      </c>
      <c r="Y16" s="34">
        <v>100</v>
      </c>
    </row>
    <row r="17" spans="1:25" s="31" customFormat="1" ht="15" customHeight="1" x14ac:dyDescent="0.2">
      <c r="A17" s="26" t="s">
        <v>53</v>
      </c>
      <c r="B17" s="35" t="s">
        <v>30</v>
      </c>
      <c r="C17" s="49">
        <v>9</v>
      </c>
      <c r="D17" s="65" t="s">
        <v>91</v>
      </c>
      <c r="E17" s="51">
        <v>11.1</v>
      </c>
      <c r="F17" s="52">
        <v>8</v>
      </c>
      <c r="G17" s="51">
        <v>88.9</v>
      </c>
      <c r="H17" s="52">
        <v>0</v>
      </c>
      <c r="I17" s="53">
        <v>0</v>
      </c>
      <c r="J17" s="54">
        <v>0</v>
      </c>
      <c r="K17" s="53">
        <v>0</v>
      </c>
      <c r="L17" s="66" t="s">
        <v>91</v>
      </c>
      <c r="M17" s="53">
        <v>25</v>
      </c>
      <c r="N17" s="54">
        <v>4</v>
      </c>
      <c r="O17" s="53">
        <v>50</v>
      </c>
      <c r="P17" s="66">
        <v>0</v>
      </c>
      <c r="Q17" s="53">
        <v>0</v>
      </c>
      <c r="R17" s="54">
        <v>0</v>
      </c>
      <c r="S17" s="53">
        <v>0</v>
      </c>
      <c r="T17" s="55" t="s">
        <v>91</v>
      </c>
      <c r="U17" s="51">
        <v>25</v>
      </c>
      <c r="V17" s="52">
        <v>0</v>
      </c>
      <c r="W17" s="56">
        <v>0</v>
      </c>
      <c r="X17" s="28">
        <v>3954</v>
      </c>
      <c r="Y17" s="29">
        <v>100</v>
      </c>
    </row>
    <row r="18" spans="1:25" s="31" customFormat="1" ht="15" customHeight="1" x14ac:dyDescent="0.2">
      <c r="A18" s="26" t="s">
        <v>53</v>
      </c>
      <c r="B18" s="32" t="s">
        <v>31</v>
      </c>
      <c r="C18" s="57">
        <v>20</v>
      </c>
      <c r="D18" s="68" t="s">
        <v>91</v>
      </c>
      <c r="E18" s="59">
        <v>10</v>
      </c>
      <c r="F18" s="58">
        <v>18</v>
      </c>
      <c r="G18" s="59">
        <v>90</v>
      </c>
      <c r="H18" s="58">
        <v>0</v>
      </c>
      <c r="I18" s="60">
        <v>0</v>
      </c>
      <c r="J18" s="62">
        <v>0</v>
      </c>
      <c r="K18" s="60">
        <v>0</v>
      </c>
      <c r="L18" s="61" t="s">
        <v>91</v>
      </c>
      <c r="M18" s="60">
        <v>11.1</v>
      </c>
      <c r="N18" s="62">
        <v>11</v>
      </c>
      <c r="O18" s="60">
        <v>61.1</v>
      </c>
      <c r="P18" s="62">
        <v>5</v>
      </c>
      <c r="Q18" s="60">
        <v>27.8</v>
      </c>
      <c r="R18" s="62">
        <v>0</v>
      </c>
      <c r="S18" s="60">
        <v>0</v>
      </c>
      <c r="T18" s="69">
        <v>0</v>
      </c>
      <c r="U18" s="59">
        <v>0</v>
      </c>
      <c r="V18" s="58">
        <v>0</v>
      </c>
      <c r="W18" s="64">
        <v>0</v>
      </c>
      <c r="X18" s="33">
        <v>2444</v>
      </c>
      <c r="Y18" s="34">
        <v>99.8</v>
      </c>
    </row>
    <row r="19" spans="1:25" s="31" customFormat="1" ht="15" customHeight="1" x14ac:dyDescent="0.2">
      <c r="A19" s="26" t="s">
        <v>53</v>
      </c>
      <c r="B19" s="35" t="s">
        <v>32</v>
      </c>
      <c r="C19" s="49">
        <v>0</v>
      </c>
      <c r="D19" s="52">
        <v>0</v>
      </c>
      <c r="E19" s="51">
        <v>0</v>
      </c>
      <c r="F19" s="52">
        <v>0</v>
      </c>
      <c r="G19" s="51">
        <v>0</v>
      </c>
      <c r="H19" s="52">
        <v>0</v>
      </c>
      <c r="I19" s="53">
        <v>0</v>
      </c>
      <c r="J19" s="54">
        <v>0</v>
      </c>
      <c r="K19" s="53">
        <v>0</v>
      </c>
      <c r="L19" s="54">
        <v>0</v>
      </c>
      <c r="M19" s="53">
        <v>0</v>
      </c>
      <c r="N19" s="54">
        <v>0</v>
      </c>
      <c r="O19" s="53">
        <v>0</v>
      </c>
      <c r="P19" s="54">
        <v>0</v>
      </c>
      <c r="Q19" s="53">
        <v>0</v>
      </c>
      <c r="R19" s="54">
        <v>0</v>
      </c>
      <c r="S19" s="53">
        <v>0</v>
      </c>
      <c r="T19" s="55">
        <v>0</v>
      </c>
      <c r="U19" s="51">
        <v>0</v>
      </c>
      <c r="V19" s="52">
        <v>0</v>
      </c>
      <c r="W19" s="56">
        <v>0</v>
      </c>
      <c r="X19" s="28">
        <v>287</v>
      </c>
      <c r="Y19" s="29">
        <v>100</v>
      </c>
    </row>
    <row r="20" spans="1:25" s="31" customFormat="1" ht="15" customHeight="1" x14ac:dyDescent="0.2">
      <c r="A20" s="26" t="s">
        <v>53</v>
      </c>
      <c r="B20" s="32" t="s">
        <v>4</v>
      </c>
      <c r="C20" s="70" t="s">
        <v>91</v>
      </c>
      <c r="D20" s="58">
        <v>0</v>
      </c>
      <c r="E20" s="59">
        <v>0</v>
      </c>
      <c r="F20" s="68" t="s">
        <v>91</v>
      </c>
      <c r="G20" s="59">
        <v>100</v>
      </c>
      <c r="H20" s="58" t="s">
        <v>91</v>
      </c>
      <c r="I20" s="60">
        <v>100</v>
      </c>
      <c r="J20" s="62">
        <v>0</v>
      </c>
      <c r="K20" s="60">
        <v>0</v>
      </c>
      <c r="L20" s="62">
        <v>0</v>
      </c>
      <c r="M20" s="60">
        <v>0</v>
      </c>
      <c r="N20" s="62">
        <v>0</v>
      </c>
      <c r="O20" s="60">
        <v>0</v>
      </c>
      <c r="P20" s="61">
        <v>0</v>
      </c>
      <c r="Q20" s="60">
        <v>0</v>
      </c>
      <c r="R20" s="62">
        <v>0</v>
      </c>
      <c r="S20" s="60">
        <v>0</v>
      </c>
      <c r="T20" s="63">
        <v>0</v>
      </c>
      <c r="U20" s="59">
        <v>0</v>
      </c>
      <c r="V20" s="58" t="s">
        <v>91</v>
      </c>
      <c r="W20" s="64">
        <v>100</v>
      </c>
      <c r="X20" s="33">
        <v>715</v>
      </c>
      <c r="Y20" s="34">
        <v>100</v>
      </c>
    </row>
    <row r="21" spans="1:25" s="31" customFormat="1" ht="15" customHeight="1" x14ac:dyDescent="0.2">
      <c r="A21" s="26" t="s">
        <v>53</v>
      </c>
      <c r="B21" s="35" t="s">
        <v>5</v>
      </c>
      <c r="C21" s="49">
        <v>38</v>
      </c>
      <c r="D21" s="52">
        <v>9</v>
      </c>
      <c r="E21" s="51">
        <v>23.7</v>
      </c>
      <c r="F21" s="52">
        <v>29</v>
      </c>
      <c r="G21" s="51">
        <v>76.3</v>
      </c>
      <c r="H21" s="65">
        <v>0</v>
      </c>
      <c r="I21" s="53">
        <v>0</v>
      </c>
      <c r="J21" s="54">
        <v>0</v>
      </c>
      <c r="K21" s="53">
        <v>0</v>
      </c>
      <c r="L21" s="66" t="s">
        <v>91</v>
      </c>
      <c r="M21" s="53">
        <v>6.9</v>
      </c>
      <c r="N21" s="54">
        <v>14</v>
      </c>
      <c r="O21" s="53">
        <v>48.3</v>
      </c>
      <c r="P21" s="66">
        <v>11</v>
      </c>
      <c r="Q21" s="53">
        <v>37.9</v>
      </c>
      <c r="R21" s="54">
        <v>0</v>
      </c>
      <c r="S21" s="53">
        <v>0</v>
      </c>
      <c r="T21" s="55" t="s">
        <v>91</v>
      </c>
      <c r="U21" s="51">
        <v>6.9</v>
      </c>
      <c r="V21" s="52">
        <v>0</v>
      </c>
      <c r="W21" s="56">
        <v>0</v>
      </c>
      <c r="X21" s="28">
        <v>4134</v>
      </c>
      <c r="Y21" s="29">
        <v>99.9</v>
      </c>
    </row>
    <row r="22" spans="1:25" s="31" customFormat="1" ht="15" customHeight="1" x14ac:dyDescent="0.2">
      <c r="A22" s="26" t="s">
        <v>53</v>
      </c>
      <c r="B22" s="32" t="s">
        <v>6</v>
      </c>
      <c r="C22" s="57">
        <v>121</v>
      </c>
      <c r="D22" s="58">
        <v>16</v>
      </c>
      <c r="E22" s="59">
        <v>13.2</v>
      </c>
      <c r="F22" s="58">
        <v>105</v>
      </c>
      <c r="G22" s="59">
        <v>86.8</v>
      </c>
      <c r="H22" s="58">
        <v>0</v>
      </c>
      <c r="I22" s="60">
        <v>0</v>
      </c>
      <c r="J22" s="62" t="s">
        <v>91</v>
      </c>
      <c r="K22" s="60">
        <v>1.9</v>
      </c>
      <c r="L22" s="62">
        <v>13</v>
      </c>
      <c r="M22" s="60">
        <v>12.4</v>
      </c>
      <c r="N22" s="62">
        <v>34</v>
      </c>
      <c r="O22" s="60">
        <v>32.4</v>
      </c>
      <c r="P22" s="62">
        <v>51</v>
      </c>
      <c r="Q22" s="60">
        <v>48.6</v>
      </c>
      <c r="R22" s="62">
        <v>0</v>
      </c>
      <c r="S22" s="60">
        <v>0</v>
      </c>
      <c r="T22" s="69">
        <v>5</v>
      </c>
      <c r="U22" s="59">
        <v>4.8</v>
      </c>
      <c r="V22" s="68">
        <v>5</v>
      </c>
      <c r="W22" s="64">
        <v>4.0999999999999996</v>
      </c>
      <c r="X22" s="33">
        <v>1864</v>
      </c>
      <c r="Y22" s="34">
        <v>100</v>
      </c>
    </row>
    <row r="23" spans="1:25" s="31" customFormat="1" ht="15" customHeight="1" x14ac:dyDescent="0.2">
      <c r="A23" s="26" t="s">
        <v>53</v>
      </c>
      <c r="B23" s="35" t="s">
        <v>33</v>
      </c>
      <c r="C23" s="49">
        <v>4</v>
      </c>
      <c r="D23" s="52">
        <v>0</v>
      </c>
      <c r="E23" s="51">
        <v>0</v>
      </c>
      <c r="F23" s="52">
        <v>4</v>
      </c>
      <c r="G23" s="51">
        <v>100</v>
      </c>
      <c r="H23" s="52">
        <v>0</v>
      </c>
      <c r="I23" s="53">
        <v>0</v>
      </c>
      <c r="J23" s="54">
        <v>0</v>
      </c>
      <c r="K23" s="53">
        <v>0</v>
      </c>
      <c r="L23" s="54" t="s">
        <v>91</v>
      </c>
      <c r="M23" s="53">
        <v>50</v>
      </c>
      <c r="N23" s="54">
        <v>0</v>
      </c>
      <c r="O23" s="53">
        <v>0</v>
      </c>
      <c r="P23" s="54" t="s">
        <v>91</v>
      </c>
      <c r="Q23" s="53">
        <v>50</v>
      </c>
      <c r="R23" s="54">
        <v>0</v>
      </c>
      <c r="S23" s="53">
        <v>0</v>
      </c>
      <c r="T23" s="55">
        <v>0</v>
      </c>
      <c r="U23" s="51">
        <v>0</v>
      </c>
      <c r="V23" s="52" t="s">
        <v>91</v>
      </c>
      <c r="W23" s="56">
        <v>50</v>
      </c>
      <c r="X23" s="28">
        <v>1424</v>
      </c>
      <c r="Y23" s="29">
        <v>100</v>
      </c>
    </row>
    <row r="24" spans="1:25" s="31" customFormat="1" ht="15" customHeight="1" x14ac:dyDescent="0.2">
      <c r="A24" s="26" t="s">
        <v>53</v>
      </c>
      <c r="B24" s="32" t="s">
        <v>7</v>
      </c>
      <c r="C24" s="57">
        <v>19</v>
      </c>
      <c r="D24" s="68">
        <v>0</v>
      </c>
      <c r="E24" s="59">
        <v>0</v>
      </c>
      <c r="F24" s="58">
        <v>19</v>
      </c>
      <c r="G24" s="59">
        <v>100</v>
      </c>
      <c r="H24" s="58" t="s">
        <v>91</v>
      </c>
      <c r="I24" s="60">
        <v>10.5</v>
      </c>
      <c r="J24" s="62">
        <v>0</v>
      </c>
      <c r="K24" s="60">
        <v>0</v>
      </c>
      <c r="L24" s="61" t="s">
        <v>91</v>
      </c>
      <c r="M24" s="60">
        <v>10.5</v>
      </c>
      <c r="N24" s="61">
        <v>4</v>
      </c>
      <c r="O24" s="60">
        <v>21.1</v>
      </c>
      <c r="P24" s="61">
        <v>8</v>
      </c>
      <c r="Q24" s="60">
        <v>42.1</v>
      </c>
      <c r="R24" s="62">
        <v>0</v>
      </c>
      <c r="S24" s="60">
        <v>0</v>
      </c>
      <c r="T24" s="63" t="s">
        <v>91</v>
      </c>
      <c r="U24" s="59">
        <v>15.8</v>
      </c>
      <c r="V24" s="58" t="s">
        <v>91</v>
      </c>
      <c r="W24" s="64">
        <v>15.8</v>
      </c>
      <c r="X24" s="33">
        <v>1396</v>
      </c>
      <c r="Y24" s="34">
        <v>100</v>
      </c>
    </row>
    <row r="25" spans="1:25" s="31" customFormat="1" ht="15" customHeight="1" x14ac:dyDescent="0.2">
      <c r="A25" s="26" t="s">
        <v>53</v>
      </c>
      <c r="B25" s="35" t="s">
        <v>34</v>
      </c>
      <c r="C25" s="49">
        <v>4</v>
      </c>
      <c r="D25" s="52">
        <v>0</v>
      </c>
      <c r="E25" s="51">
        <v>0</v>
      </c>
      <c r="F25" s="52">
        <v>4</v>
      </c>
      <c r="G25" s="51">
        <v>100</v>
      </c>
      <c r="H25" s="52">
        <v>0</v>
      </c>
      <c r="I25" s="53">
        <v>0</v>
      </c>
      <c r="J25" s="54">
        <v>0</v>
      </c>
      <c r="K25" s="53">
        <v>0</v>
      </c>
      <c r="L25" s="54">
        <v>0</v>
      </c>
      <c r="M25" s="53">
        <v>0</v>
      </c>
      <c r="N25" s="54">
        <v>0</v>
      </c>
      <c r="O25" s="53">
        <v>0</v>
      </c>
      <c r="P25" s="54">
        <v>4</v>
      </c>
      <c r="Q25" s="53">
        <v>100</v>
      </c>
      <c r="R25" s="54">
        <v>0</v>
      </c>
      <c r="S25" s="53">
        <v>0</v>
      </c>
      <c r="T25" s="55">
        <v>0</v>
      </c>
      <c r="U25" s="51">
        <v>0</v>
      </c>
      <c r="V25" s="52">
        <v>0</v>
      </c>
      <c r="W25" s="56">
        <v>0</v>
      </c>
      <c r="X25" s="28">
        <v>1422</v>
      </c>
      <c r="Y25" s="29">
        <v>100</v>
      </c>
    </row>
    <row r="26" spans="1:25" s="31" customFormat="1" ht="15" customHeight="1" x14ac:dyDescent="0.2">
      <c r="A26" s="26" t="s">
        <v>53</v>
      </c>
      <c r="B26" s="32" t="s">
        <v>35</v>
      </c>
      <c r="C26" s="57">
        <v>6</v>
      </c>
      <c r="D26" s="68" t="s">
        <v>91</v>
      </c>
      <c r="E26" s="59">
        <v>33.299999999999997</v>
      </c>
      <c r="F26" s="58">
        <v>4</v>
      </c>
      <c r="G26" s="59">
        <v>66.7</v>
      </c>
      <c r="H26" s="58">
        <v>0</v>
      </c>
      <c r="I26" s="60">
        <v>0</v>
      </c>
      <c r="J26" s="62">
        <v>0</v>
      </c>
      <c r="K26" s="60">
        <v>0</v>
      </c>
      <c r="L26" s="62">
        <v>0</v>
      </c>
      <c r="M26" s="60">
        <v>0</v>
      </c>
      <c r="N26" s="62" t="s">
        <v>91</v>
      </c>
      <c r="O26" s="60">
        <v>50</v>
      </c>
      <c r="P26" s="62" t="s">
        <v>91</v>
      </c>
      <c r="Q26" s="60">
        <v>50</v>
      </c>
      <c r="R26" s="62">
        <v>0</v>
      </c>
      <c r="S26" s="60">
        <v>0</v>
      </c>
      <c r="T26" s="63">
        <v>0</v>
      </c>
      <c r="U26" s="59">
        <v>0</v>
      </c>
      <c r="V26" s="58">
        <v>0</v>
      </c>
      <c r="W26" s="64">
        <v>0</v>
      </c>
      <c r="X26" s="33">
        <v>1343</v>
      </c>
      <c r="Y26" s="34">
        <v>100</v>
      </c>
    </row>
    <row r="27" spans="1:25" s="31" customFormat="1" ht="15" customHeight="1" x14ac:dyDescent="0.2">
      <c r="A27" s="26" t="s">
        <v>53</v>
      </c>
      <c r="B27" s="35" t="s">
        <v>8</v>
      </c>
      <c r="C27" s="49">
        <v>6</v>
      </c>
      <c r="D27" s="52">
        <v>0</v>
      </c>
      <c r="E27" s="51">
        <v>0</v>
      </c>
      <c r="F27" s="52">
        <v>6</v>
      </c>
      <c r="G27" s="51">
        <v>100</v>
      </c>
      <c r="H27" s="52">
        <v>0</v>
      </c>
      <c r="I27" s="53">
        <v>0</v>
      </c>
      <c r="J27" s="54">
        <v>0</v>
      </c>
      <c r="K27" s="53">
        <v>0</v>
      </c>
      <c r="L27" s="54" t="s">
        <v>91</v>
      </c>
      <c r="M27" s="53">
        <v>33.299999999999997</v>
      </c>
      <c r="N27" s="54">
        <v>0</v>
      </c>
      <c r="O27" s="53">
        <v>0</v>
      </c>
      <c r="P27" s="54">
        <v>4</v>
      </c>
      <c r="Q27" s="53">
        <v>66.7</v>
      </c>
      <c r="R27" s="54">
        <v>0</v>
      </c>
      <c r="S27" s="53">
        <v>0</v>
      </c>
      <c r="T27" s="55">
        <v>0</v>
      </c>
      <c r="U27" s="51">
        <v>0</v>
      </c>
      <c r="V27" s="52">
        <v>0</v>
      </c>
      <c r="W27" s="56">
        <v>0</v>
      </c>
      <c r="X27" s="28">
        <v>573</v>
      </c>
      <c r="Y27" s="29">
        <v>100</v>
      </c>
    </row>
    <row r="28" spans="1:25" s="31" customFormat="1" ht="15" customHeight="1" x14ac:dyDescent="0.2">
      <c r="A28" s="26" t="s">
        <v>53</v>
      </c>
      <c r="B28" s="32" t="s">
        <v>36</v>
      </c>
      <c r="C28" s="57">
        <v>4</v>
      </c>
      <c r="D28" s="58" t="s">
        <v>91</v>
      </c>
      <c r="E28" s="59">
        <v>25</v>
      </c>
      <c r="F28" s="58" t="s">
        <v>91</v>
      </c>
      <c r="G28" s="59">
        <v>75</v>
      </c>
      <c r="H28" s="58">
        <v>0</v>
      </c>
      <c r="I28" s="60">
        <v>0</v>
      </c>
      <c r="J28" s="62">
        <v>0</v>
      </c>
      <c r="K28" s="60">
        <v>0</v>
      </c>
      <c r="L28" s="62">
        <v>0</v>
      </c>
      <c r="M28" s="60">
        <v>0</v>
      </c>
      <c r="N28" s="62" t="s">
        <v>91</v>
      </c>
      <c r="O28" s="60">
        <v>100</v>
      </c>
      <c r="P28" s="61">
        <v>0</v>
      </c>
      <c r="Q28" s="60">
        <v>0</v>
      </c>
      <c r="R28" s="62">
        <v>0</v>
      </c>
      <c r="S28" s="60">
        <v>0</v>
      </c>
      <c r="T28" s="63">
        <v>0</v>
      </c>
      <c r="U28" s="59">
        <v>0</v>
      </c>
      <c r="V28" s="58">
        <v>0</v>
      </c>
      <c r="W28" s="64">
        <v>0</v>
      </c>
      <c r="X28" s="33">
        <v>1435</v>
      </c>
      <c r="Y28" s="34">
        <v>100</v>
      </c>
    </row>
    <row r="29" spans="1:25" s="31" customFormat="1" ht="15" customHeight="1" x14ac:dyDescent="0.2">
      <c r="A29" s="26" t="s">
        <v>53</v>
      </c>
      <c r="B29" s="35" t="s">
        <v>37</v>
      </c>
      <c r="C29" s="49">
        <v>7</v>
      </c>
      <c r="D29" s="65" t="s">
        <v>91</v>
      </c>
      <c r="E29" s="51">
        <v>14.3</v>
      </c>
      <c r="F29" s="52">
        <v>6</v>
      </c>
      <c r="G29" s="51">
        <v>85.7</v>
      </c>
      <c r="H29" s="52">
        <v>0</v>
      </c>
      <c r="I29" s="53">
        <v>0</v>
      </c>
      <c r="J29" s="54">
        <v>0</v>
      </c>
      <c r="K29" s="53">
        <v>0</v>
      </c>
      <c r="L29" s="54">
        <v>0</v>
      </c>
      <c r="M29" s="53">
        <v>0</v>
      </c>
      <c r="N29" s="66" t="s">
        <v>91</v>
      </c>
      <c r="O29" s="53">
        <v>33.299999999999997</v>
      </c>
      <c r="P29" s="54">
        <v>4</v>
      </c>
      <c r="Q29" s="53">
        <v>66.7</v>
      </c>
      <c r="R29" s="54">
        <v>0</v>
      </c>
      <c r="S29" s="53">
        <v>0</v>
      </c>
      <c r="T29" s="55">
        <v>0</v>
      </c>
      <c r="U29" s="51">
        <v>0</v>
      </c>
      <c r="V29" s="52">
        <v>0</v>
      </c>
      <c r="W29" s="56">
        <v>0</v>
      </c>
      <c r="X29" s="28">
        <v>1859</v>
      </c>
      <c r="Y29" s="29">
        <v>99.9</v>
      </c>
    </row>
    <row r="30" spans="1:25" s="31" customFormat="1" ht="15" customHeight="1" x14ac:dyDescent="0.2">
      <c r="A30" s="26" t="s">
        <v>53</v>
      </c>
      <c r="B30" s="32" t="s">
        <v>38</v>
      </c>
      <c r="C30" s="57">
        <v>17</v>
      </c>
      <c r="D30" s="68" t="s">
        <v>91</v>
      </c>
      <c r="E30" s="59">
        <v>11.8</v>
      </c>
      <c r="F30" s="58">
        <v>15</v>
      </c>
      <c r="G30" s="59">
        <v>88.2</v>
      </c>
      <c r="H30" s="58">
        <v>0</v>
      </c>
      <c r="I30" s="60">
        <v>0</v>
      </c>
      <c r="J30" s="62">
        <v>0</v>
      </c>
      <c r="K30" s="60">
        <v>0</v>
      </c>
      <c r="L30" s="61">
        <v>0</v>
      </c>
      <c r="M30" s="60">
        <v>0</v>
      </c>
      <c r="N30" s="62" t="s">
        <v>91</v>
      </c>
      <c r="O30" s="60">
        <v>6.7</v>
      </c>
      <c r="P30" s="62">
        <v>14</v>
      </c>
      <c r="Q30" s="60">
        <v>93.3</v>
      </c>
      <c r="R30" s="62">
        <v>0</v>
      </c>
      <c r="S30" s="60">
        <v>0</v>
      </c>
      <c r="T30" s="69">
        <v>0</v>
      </c>
      <c r="U30" s="59">
        <v>0</v>
      </c>
      <c r="V30" s="58">
        <v>0</v>
      </c>
      <c r="W30" s="64">
        <v>0</v>
      </c>
      <c r="X30" s="33">
        <v>3672</v>
      </c>
      <c r="Y30" s="34">
        <v>100</v>
      </c>
    </row>
    <row r="31" spans="1:25" s="31" customFormat="1" ht="15" customHeight="1" x14ac:dyDescent="0.2">
      <c r="A31" s="26" t="s">
        <v>53</v>
      </c>
      <c r="B31" s="35" t="s">
        <v>9</v>
      </c>
      <c r="C31" s="49">
        <v>38</v>
      </c>
      <c r="D31" s="52" t="s">
        <v>91</v>
      </c>
      <c r="E31" s="51">
        <v>2.6</v>
      </c>
      <c r="F31" s="52">
        <v>37</v>
      </c>
      <c r="G31" s="51">
        <v>97.4</v>
      </c>
      <c r="H31" s="52">
        <v>0</v>
      </c>
      <c r="I31" s="53">
        <v>0</v>
      </c>
      <c r="J31" s="54">
        <v>0</v>
      </c>
      <c r="K31" s="53">
        <v>0</v>
      </c>
      <c r="L31" s="66" t="s">
        <v>91</v>
      </c>
      <c r="M31" s="53">
        <v>5.4</v>
      </c>
      <c r="N31" s="66">
        <v>5</v>
      </c>
      <c r="O31" s="53">
        <v>13.5</v>
      </c>
      <c r="P31" s="54">
        <v>28</v>
      </c>
      <c r="Q31" s="53">
        <v>75.7</v>
      </c>
      <c r="R31" s="54">
        <v>0</v>
      </c>
      <c r="S31" s="53">
        <v>0</v>
      </c>
      <c r="T31" s="55" t="s">
        <v>91</v>
      </c>
      <c r="U31" s="51">
        <v>5.4</v>
      </c>
      <c r="V31" s="65">
        <v>0</v>
      </c>
      <c r="W31" s="56">
        <v>0</v>
      </c>
      <c r="X31" s="28">
        <v>2056</v>
      </c>
      <c r="Y31" s="29">
        <v>100</v>
      </c>
    </row>
    <row r="32" spans="1:25" s="31" customFormat="1" ht="15" customHeight="1" x14ac:dyDescent="0.2">
      <c r="A32" s="26" t="s">
        <v>53</v>
      </c>
      <c r="B32" s="32" t="s">
        <v>39</v>
      </c>
      <c r="C32" s="70">
        <v>7</v>
      </c>
      <c r="D32" s="58">
        <v>0</v>
      </c>
      <c r="E32" s="59">
        <v>0</v>
      </c>
      <c r="F32" s="68">
        <v>7</v>
      </c>
      <c r="G32" s="59">
        <v>100</v>
      </c>
      <c r="H32" s="58">
        <v>0</v>
      </c>
      <c r="I32" s="60">
        <v>0</v>
      </c>
      <c r="J32" s="62">
        <v>0</v>
      </c>
      <c r="K32" s="60">
        <v>0</v>
      </c>
      <c r="L32" s="62">
        <v>0</v>
      </c>
      <c r="M32" s="60">
        <v>0</v>
      </c>
      <c r="N32" s="61">
        <v>5</v>
      </c>
      <c r="O32" s="60">
        <v>71.400000000000006</v>
      </c>
      <c r="P32" s="62" t="s">
        <v>91</v>
      </c>
      <c r="Q32" s="60">
        <v>28.6</v>
      </c>
      <c r="R32" s="62">
        <v>0</v>
      </c>
      <c r="S32" s="60">
        <v>0</v>
      </c>
      <c r="T32" s="63">
        <v>0</v>
      </c>
      <c r="U32" s="59">
        <v>0</v>
      </c>
      <c r="V32" s="58">
        <v>0</v>
      </c>
      <c r="W32" s="64">
        <v>0</v>
      </c>
      <c r="X32" s="33">
        <v>967</v>
      </c>
      <c r="Y32" s="34">
        <v>100</v>
      </c>
    </row>
    <row r="33" spans="1:25" s="31" customFormat="1" ht="15" customHeight="1" x14ac:dyDescent="0.2">
      <c r="A33" s="26" t="s">
        <v>53</v>
      </c>
      <c r="B33" s="35" t="s">
        <v>23</v>
      </c>
      <c r="C33" s="49">
        <v>66</v>
      </c>
      <c r="D33" s="65">
        <v>0</v>
      </c>
      <c r="E33" s="51">
        <v>0</v>
      </c>
      <c r="F33" s="52">
        <v>66</v>
      </c>
      <c r="G33" s="51">
        <v>100</v>
      </c>
      <c r="H33" s="52">
        <v>0</v>
      </c>
      <c r="I33" s="53">
        <v>0</v>
      </c>
      <c r="J33" s="54">
        <v>0</v>
      </c>
      <c r="K33" s="53">
        <v>0</v>
      </c>
      <c r="L33" s="54" t="s">
        <v>91</v>
      </c>
      <c r="M33" s="53" t="s">
        <v>91</v>
      </c>
      <c r="N33" s="66">
        <v>16</v>
      </c>
      <c r="O33" s="53">
        <v>24.2</v>
      </c>
      <c r="P33" s="54">
        <v>48</v>
      </c>
      <c r="Q33" s="53">
        <v>72.7</v>
      </c>
      <c r="R33" s="54">
        <v>0</v>
      </c>
      <c r="S33" s="53">
        <v>0</v>
      </c>
      <c r="T33" s="55">
        <v>0</v>
      </c>
      <c r="U33" s="51">
        <v>0</v>
      </c>
      <c r="V33" s="52">
        <v>0</v>
      </c>
      <c r="W33" s="56">
        <v>0</v>
      </c>
      <c r="X33" s="28">
        <v>2281</v>
      </c>
      <c r="Y33" s="29">
        <v>100</v>
      </c>
    </row>
    <row r="34" spans="1:25" s="31" customFormat="1" ht="15" customHeight="1" x14ac:dyDescent="0.2">
      <c r="A34" s="26" t="s">
        <v>53</v>
      </c>
      <c r="B34" s="32" t="s">
        <v>10</v>
      </c>
      <c r="C34" s="57">
        <v>4</v>
      </c>
      <c r="D34" s="58" t="s">
        <v>91</v>
      </c>
      <c r="E34" s="59">
        <v>25</v>
      </c>
      <c r="F34" s="58" t="s">
        <v>91</v>
      </c>
      <c r="G34" s="59">
        <v>75</v>
      </c>
      <c r="H34" s="58" t="s">
        <v>91</v>
      </c>
      <c r="I34" s="60">
        <v>66.7</v>
      </c>
      <c r="J34" s="62">
        <v>0</v>
      </c>
      <c r="K34" s="60">
        <v>0</v>
      </c>
      <c r="L34" s="62">
        <v>0</v>
      </c>
      <c r="M34" s="60">
        <v>0</v>
      </c>
      <c r="N34" s="62">
        <v>0</v>
      </c>
      <c r="O34" s="60">
        <v>0</v>
      </c>
      <c r="P34" s="62" t="s">
        <v>91</v>
      </c>
      <c r="Q34" s="60">
        <v>33.299999999999997</v>
      </c>
      <c r="R34" s="62">
        <v>0</v>
      </c>
      <c r="S34" s="60">
        <v>0</v>
      </c>
      <c r="T34" s="63">
        <v>0</v>
      </c>
      <c r="U34" s="59">
        <v>0</v>
      </c>
      <c r="V34" s="58">
        <v>0</v>
      </c>
      <c r="W34" s="64">
        <v>0</v>
      </c>
      <c r="X34" s="33">
        <v>794</v>
      </c>
      <c r="Y34" s="34">
        <v>100</v>
      </c>
    </row>
    <row r="35" spans="1:25" s="31" customFormat="1" ht="15" customHeight="1" x14ac:dyDescent="0.2">
      <c r="A35" s="26" t="s">
        <v>53</v>
      </c>
      <c r="B35" s="35" t="s">
        <v>40</v>
      </c>
      <c r="C35" s="49" t="s">
        <v>91</v>
      </c>
      <c r="D35" s="52">
        <v>0</v>
      </c>
      <c r="E35" s="51">
        <v>0</v>
      </c>
      <c r="F35" s="52" t="s">
        <v>91</v>
      </c>
      <c r="G35" s="51">
        <v>100</v>
      </c>
      <c r="H35" s="52">
        <v>0</v>
      </c>
      <c r="I35" s="53">
        <v>0</v>
      </c>
      <c r="J35" s="54">
        <v>0</v>
      </c>
      <c r="K35" s="53">
        <v>0</v>
      </c>
      <c r="L35" s="54">
        <v>0</v>
      </c>
      <c r="M35" s="53">
        <v>0</v>
      </c>
      <c r="N35" s="54" t="s">
        <v>91</v>
      </c>
      <c r="O35" s="53">
        <v>100</v>
      </c>
      <c r="P35" s="54">
        <v>0</v>
      </c>
      <c r="Q35" s="53">
        <v>0</v>
      </c>
      <c r="R35" s="54">
        <v>0</v>
      </c>
      <c r="S35" s="53">
        <v>0</v>
      </c>
      <c r="T35" s="55">
        <v>0</v>
      </c>
      <c r="U35" s="51">
        <v>0</v>
      </c>
      <c r="V35" s="52">
        <v>0</v>
      </c>
      <c r="W35" s="56">
        <v>0</v>
      </c>
      <c r="X35" s="28">
        <v>1050</v>
      </c>
      <c r="Y35" s="29">
        <v>100</v>
      </c>
    </row>
    <row r="36" spans="1:25" s="31" customFormat="1" ht="15" customHeight="1" x14ac:dyDescent="0.2">
      <c r="A36" s="26" t="s">
        <v>53</v>
      </c>
      <c r="B36" s="32" t="s">
        <v>41</v>
      </c>
      <c r="C36" s="70">
        <v>0</v>
      </c>
      <c r="D36" s="58">
        <v>0</v>
      </c>
      <c r="E36" s="59">
        <v>0</v>
      </c>
      <c r="F36" s="68">
        <v>0</v>
      </c>
      <c r="G36" s="59">
        <v>0</v>
      </c>
      <c r="H36" s="58">
        <v>0</v>
      </c>
      <c r="I36" s="60">
        <v>0</v>
      </c>
      <c r="J36" s="62">
        <v>0</v>
      </c>
      <c r="K36" s="60">
        <v>0</v>
      </c>
      <c r="L36" s="62">
        <v>0</v>
      </c>
      <c r="M36" s="60">
        <v>0</v>
      </c>
      <c r="N36" s="62">
        <v>0</v>
      </c>
      <c r="O36" s="60">
        <v>0</v>
      </c>
      <c r="P36" s="61">
        <v>0</v>
      </c>
      <c r="Q36" s="60">
        <v>0</v>
      </c>
      <c r="R36" s="62">
        <v>0</v>
      </c>
      <c r="S36" s="60">
        <v>0</v>
      </c>
      <c r="T36" s="63">
        <v>0</v>
      </c>
      <c r="U36" s="59">
        <v>0</v>
      </c>
      <c r="V36" s="58">
        <v>0</v>
      </c>
      <c r="W36" s="64">
        <v>0</v>
      </c>
      <c r="X36" s="33">
        <v>652</v>
      </c>
      <c r="Y36" s="34">
        <v>100</v>
      </c>
    </row>
    <row r="37" spans="1:25" s="31" customFormat="1" ht="15" customHeight="1" x14ac:dyDescent="0.2">
      <c r="A37" s="26" t="s">
        <v>53</v>
      </c>
      <c r="B37" s="35" t="s">
        <v>11</v>
      </c>
      <c r="C37" s="79" t="s">
        <v>91</v>
      </c>
      <c r="D37" s="52">
        <v>0</v>
      </c>
      <c r="E37" s="51">
        <v>0</v>
      </c>
      <c r="F37" s="65" t="s">
        <v>91</v>
      </c>
      <c r="G37" s="51">
        <v>100</v>
      </c>
      <c r="H37" s="52">
        <v>0</v>
      </c>
      <c r="I37" s="53">
        <v>0</v>
      </c>
      <c r="J37" s="54">
        <v>0</v>
      </c>
      <c r="K37" s="53">
        <v>0</v>
      </c>
      <c r="L37" s="54">
        <v>0</v>
      </c>
      <c r="M37" s="53">
        <v>0</v>
      </c>
      <c r="N37" s="54">
        <v>0</v>
      </c>
      <c r="O37" s="53">
        <v>0</v>
      </c>
      <c r="P37" s="66" t="s">
        <v>91</v>
      </c>
      <c r="Q37" s="53">
        <v>100</v>
      </c>
      <c r="R37" s="54">
        <v>0</v>
      </c>
      <c r="S37" s="53">
        <v>0</v>
      </c>
      <c r="T37" s="55">
        <v>0</v>
      </c>
      <c r="U37" s="51">
        <v>0</v>
      </c>
      <c r="V37" s="52">
        <v>0</v>
      </c>
      <c r="W37" s="56">
        <v>0</v>
      </c>
      <c r="X37" s="28">
        <v>482</v>
      </c>
      <c r="Y37" s="29">
        <v>100</v>
      </c>
    </row>
    <row r="38" spans="1:25" s="31" customFormat="1" ht="15" customHeight="1" x14ac:dyDescent="0.2">
      <c r="A38" s="26" t="s">
        <v>53</v>
      </c>
      <c r="B38" s="32" t="s">
        <v>12</v>
      </c>
      <c r="C38" s="57">
        <v>0</v>
      </c>
      <c r="D38" s="58">
        <v>0</v>
      </c>
      <c r="E38" s="59">
        <v>0</v>
      </c>
      <c r="F38" s="58">
        <v>0</v>
      </c>
      <c r="G38" s="59">
        <v>0</v>
      </c>
      <c r="H38" s="58">
        <v>0</v>
      </c>
      <c r="I38" s="60">
        <v>0</v>
      </c>
      <c r="J38" s="62">
        <v>0</v>
      </c>
      <c r="K38" s="60">
        <v>0</v>
      </c>
      <c r="L38" s="62">
        <v>0</v>
      </c>
      <c r="M38" s="60">
        <v>0</v>
      </c>
      <c r="N38" s="62">
        <v>0</v>
      </c>
      <c r="O38" s="60">
        <v>0</v>
      </c>
      <c r="P38" s="62">
        <v>0</v>
      </c>
      <c r="Q38" s="60">
        <v>0</v>
      </c>
      <c r="R38" s="62">
        <v>0</v>
      </c>
      <c r="S38" s="60">
        <v>0</v>
      </c>
      <c r="T38" s="63">
        <v>0</v>
      </c>
      <c r="U38" s="59">
        <v>0</v>
      </c>
      <c r="V38" s="58">
        <v>0</v>
      </c>
      <c r="W38" s="64">
        <v>0</v>
      </c>
      <c r="X38" s="33">
        <v>2469</v>
      </c>
      <c r="Y38" s="34">
        <v>100</v>
      </c>
    </row>
    <row r="39" spans="1:25" s="31" customFormat="1" ht="15" customHeight="1" x14ac:dyDescent="0.2">
      <c r="A39" s="26" t="s">
        <v>53</v>
      </c>
      <c r="B39" s="35" t="s">
        <v>13</v>
      </c>
      <c r="C39" s="49">
        <v>68</v>
      </c>
      <c r="D39" s="52" t="s">
        <v>91</v>
      </c>
      <c r="E39" s="51">
        <v>1.5</v>
      </c>
      <c r="F39" s="52">
        <v>67</v>
      </c>
      <c r="G39" s="51">
        <v>98.5</v>
      </c>
      <c r="H39" s="52" t="s">
        <v>91</v>
      </c>
      <c r="I39" s="53" t="s">
        <v>91</v>
      </c>
      <c r="J39" s="54">
        <v>0</v>
      </c>
      <c r="K39" s="53">
        <v>0</v>
      </c>
      <c r="L39" s="54">
        <v>53</v>
      </c>
      <c r="M39" s="53">
        <v>79.099999999999994</v>
      </c>
      <c r="N39" s="66" t="s">
        <v>91</v>
      </c>
      <c r="O39" s="53">
        <v>4.5</v>
      </c>
      <c r="P39" s="66">
        <v>7</v>
      </c>
      <c r="Q39" s="53">
        <v>10.4</v>
      </c>
      <c r="R39" s="54">
        <v>0</v>
      </c>
      <c r="S39" s="53">
        <v>0</v>
      </c>
      <c r="T39" s="55" t="s">
        <v>91</v>
      </c>
      <c r="U39" s="51" t="s">
        <v>91</v>
      </c>
      <c r="V39" s="52">
        <v>15</v>
      </c>
      <c r="W39" s="56">
        <v>22.1</v>
      </c>
      <c r="X39" s="28">
        <v>872</v>
      </c>
      <c r="Y39" s="29">
        <v>100</v>
      </c>
    </row>
    <row r="40" spans="1:25" s="31" customFormat="1" ht="15" customHeight="1" x14ac:dyDescent="0.2">
      <c r="A40" s="26" t="s">
        <v>53</v>
      </c>
      <c r="B40" s="32" t="s">
        <v>14</v>
      </c>
      <c r="C40" s="57">
        <v>7</v>
      </c>
      <c r="D40" s="68">
        <v>0</v>
      </c>
      <c r="E40" s="59">
        <v>0</v>
      </c>
      <c r="F40" s="58">
        <v>7</v>
      </c>
      <c r="G40" s="59">
        <v>100</v>
      </c>
      <c r="H40" s="58">
        <v>0</v>
      </c>
      <c r="I40" s="60">
        <v>0</v>
      </c>
      <c r="J40" s="61">
        <v>0</v>
      </c>
      <c r="K40" s="60">
        <v>0</v>
      </c>
      <c r="L40" s="61">
        <v>0</v>
      </c>
      <c r="M40" s="60">
        <v>0</v>
      </c>
      <c r="N40" s="62" t="s">
        <v>91</v>
      </c>
      <c r="O40" s="60">
        <v>42.9</v>
      </c>
      <c r="P40" s="62">
        <v>4</v>
      </c>
      <c r="Q40" s="60">
        <v>57.1</v>
      </c>
      <c r="R40" s="62">
        <v>0</v>
      </c>
      <c r="S40" s="60">
        <v>0</v>
      </c>
      <c r="T40" s="63">
        <v>0</v>
      </c>
      <c r="U40" s="59">
        <v>0</v>
      </c>
      <c r="V40" s="58">
        <v>0</v>
      </c>
      <c r="W40" s="64">
        <v>0</v>
      </c>
      <c r="X40" s="33">
        <v>4894</v>
      </c>
      <c r="Y40" s="34">
        <v>100</v>
      </c>
    </row>
    <row r="41" spans="1:25" s="31" customFormat="1" ht="15" customHeight="1" x14ac:dyDescent="0.2">
      <c r="A41" s="26" t="s">
        <v>53</v>
      </c>
      <c r="B41" s="35" t="s">
        <v>15</v>
      </c>
      <c r="C41" s="49">
        <v>32</v>
      </c>
      <c r="D41" s="65">
        <v>5</v>
      </c>
      <c r="E41" s="51">
        <v>15.6</v>
      </c>
      <c r="F41" s="52">
        <v>27</v>
      </c>
      <c r="G41" s="51">
        <v>84.4</v>
      </c>
      <c r="H41" s="52">
        <v>0</v>
      </c>
      <c r="I41" s="53">
        <v>0</v>
      </c>
      <c r="J41" s="54">
        <v>0</v>
      </c>
      <c r="K41" s="53">
        <v>0</v>
      </c>
      <c r="L41" s="66">
        <v>4</v>
      </c>
      <c r="M41" s="53">
        <v>14.8</v>
      </c>
      <c r="N41" s="66">
        <v>16</v>
      </c>
      <c r="O41" s="53">
        <v>59.3</v>
      </c>
      <c r="P41" s="54">
        <v>5</v>
      </c>
      <c r="Q41" s="53">
        <v>18.5</v>
      </c>
      <c r="R41" s="54">
        <v>0</v>
      </c>
      <c r="S41" s="53">
        <v>0</v>
      </c>
      <c r="T41" s="55" t="s">
        <v>91</v>
      </c>
      <c r="U41" s="51">
        <v>7.4</v>
      </c>
      <c r="V41" s="65" t="s">
        <v>91</v>
      </c>
      <c r="W41" s="56">
        <v>9.4</v>
      </c>
      <c r="X41" s="28">
        <v>2587</v>
      </c>
      <c r="Y41" s="29">
        <v>100</v>
      </c>
    </row>
    <row r="42" spans="1:25" s="31" customFormat="1" ht="15" customHeight="1" x14ac:dyDescent="0.2">
      <c r="A42" s="26" t="s">
        <v>53</v>
      </c>
      <c r="B42" s="32" t="s">
        <v>16</v>
      </c>
      <c r="C42" s="57">
        <v>0</v>
      </c>
      <c r="D42" s="58">
        <v>0</v>
      </c>
      <c r="E42" s="59">
        <v>0</v>
      </c>
      <c r="F42" s="58">
        <v>0</v>
      </c>
      <c r="G42" s="59">
        <v>0</v>
      </c>
      <c r="H42" s="58">
        <v>0</v>
      </c>
      <c r="I42" s="60">
        <v>0</v>
      </c>
      <c r="J42" s="62">
        <v>0</v>
      </c>
      <c r="K42" s="60">
        <v>0</v>
      </c>
      <c r="L42" s="62">
        <v>0</v>
      </c>
      <c r="M42" s="60">
        <v>0</v>
      </c>
      <c r="N42" s="62">
        <v>0</v>
      </c>
      <c r="O42" s="60">
        <v>0</v>
      </c>
      <c r="P42" s="62">
        <v>0</v>
      </c>
      <c r="Q42" s="60">
        <v>0</v>
      </c>
      <c r="R42" s="62">
        <v>0</v>
      </c>
      <c r="S42" s="60">
        <v>0</v>
      </c>
      <c r="T42" s="63">
        <v>0</v>
      </c>
      <c r="U42" s="59">
        <v>0</v>
      </c>
      <c r="V42" s="58">
        <v>0</v>
      </c>
      <c r="W42" s="64">
        <v>0</v>
      </c>
      <c r="X42" s="33">
        <v>451</v>
      </c>
      <c r="Y42" s="34">
        <v>100</v>
      </c>
    </row>
    <row r="43" spans="1:25" s="31" customFormat="1" ht="15" customHeight="1" x14ac:dyDescent="0.2">
      <c r="A43" s="26" t="s">
        <v>53</v>
      </c>
      <c r="B43" s="35" t="s">
        <v>17</v>
      </c>
      <c r="C43" s="49">
        <v>842</v>
      </c>
      <c r="D43" s="52">
        <v>75</v>
      </c>
      <c r="E43" s="51">
        <v>8.9</v>
      </c>
      <c r="F43" s="52">
        <v>767</v>
      </c>
      <c r="G43" s="51">
        <v>91.1</v>
      </c>
      <c r="H43" s="52">
        <v>0</v>
      </c>
      <c r="I43" s="53">
        <v>0</v>
      </c>
      <c r="J43" s="54" t="s">
        <v>91</v>
      </c>
      <c r="K43" s="53">
        <v>0.3</v>
      </c>
      <c r="L43" s="66">
        <v>19</v>
      </c>
      <c r="M43" s="53">
        <v>2.5</v>
      </c>
      <c r="N43" s="54">
        <v>191</v>
      </c>
      <c r="O43" s="53">
        <v>24.9</v>
      </c>
      <c r="P43" s="54">
        <v>496</v>
      </c>
      <c r="Q43" s="53">
        <v>64.7</v>
      </c>
      <c r="R43" s="54" t="s">
        <v>91</v>
      </c>
      <c r="S43" s="53">
        <v>0.3</v>
      </c>
      <c r="T43" s="55">
        <v>57</v>
      </c>
      <c r="U43" s="51">
        <v>7.4</v>
      </c>
      <c r="V43" s="52">
        <v>5</v>
      </c>
      <c r="W43" s="56">
        <v>0.6</v>
      </c>
      <c r="X43" s="28">
        <v>3609</v>
      </c>
      <c r="Y43" s="29">
        <v>100</v>
      </c>
    </row>
    <row r="44" spans="1:25" s="31" customFormat="1" ht="15" customHeight="1" x14ac:dyDescent="0.2">
      <c r="A44" s="26" t="s">
        <v>53</v>
      </c>
      <c r="B44" s="32" t="s">
        <v>18</v>
      </c>
      <c r="C44" s="57">
        <v>39</v>
      </c>
      <c r="D44" s="58">
        <v>0</v>
      </c>
      <c r="E44" s="59">
        <v>0</v>
      </c>
      <c r="F44" s="58">
        <v>39</v>
      </c>
      <c r="G44" s="59">
        <v>100</v>
      </c>
      <c r="H44" s="58">
        <v>21</v>
      </c>
      <c r="I44" s="60">
        <v>53.8</v>
      </c>
      <c r="J44" s="62">
        <v>0</v>
      </c>
      <c r="K44" s="60">
        <v>0</v>
      </c>
      <c r="L44" s="62" t="s">
        <v>91</v>
      </c>
      <c r="M44" s="60">
        <v>7.7</v>
      </c>
      <c r="N44" s="62">
        <v>0</v>
      </c>
      <c r="O44" s="60">
        <v>0</v>
      </c>
      <c r="P44" s="62">
        <v>15</v>
      </c>
      <c r="Q44" s="60">
        <v>38.5</v>
      </c>
      <c r="R44" s="61">
        <v>0</v>
      </c>
      <c r="S44" s="60">
        <v>0</v>
      </c>
      <c r="T44" s="63">
        <v>0</v>
      </c>
      <c r="U44" s="59">
        <v>0</v>
      </c>
      <c r="V44" s="58">
        <v>4</v>
      </c>
      <c r="W44" s="64">
        <v>10.3</v>
      </c>
      <c r="X44" s="33">
        <v>1811</v>
      </c>
      <c r="Y44" s="34">
        <v>100</v>
      </c>
    </row>
    <row r="45" spans="1:25" s="31" customFormat="1" ht="15" customHeight="1" x14ac:dyDescent="0.2">
      <c r="A45" s="26" t="s">
        <v>53</v>
      </c>
      <c r="B45" s="35" t="s">
        <v>42</v>
      </c>
      <c r="C45" s="49">
        <v>9</v>
      </c>
      <c r="D45" s="52">
        <v>0</v>
      </c>
      <c r="E45" s="51">
        <v>0</v>
      </c>
      <c r="F45" s="52">
        <v>9</v>
      </c>
      <c r="G45" s="51">
        <v>100</v>
      </c>
      <c r="H45" s="52">
        <v>0</v>
      </c>
      <c r="I45" s="53">
        <v>0</v>
      </c>
      <c r="J45" s="54">
        <v>0</v>
      </c>
      <c r="K45" s="53">
        <v>0</v>
      </c>
      <c r="L45" s="54" t="s">
        <v>91</v>
      </c>
      <c r="M45" s="53">
        <v>22.2</v>
      </c>
      <c r="N45" s="66" t="s">
        <v>91</v>
      </c>
      <c r="O45" s="53">
        <v>22.2</v>
      </c>
      <c r="P45" s="66">
        <v>5</v>
      </c>
      <c r="Q45" s="53">
        <v>55.6</v>
      </c>
      <c r="R45" s="54">
        <v>0</v>
      </c>
      <c r="S45" s="53">
        <v>0</v>
      </c>
      <c r="T45" s="55">
        <v>0</v>
      </c>
      <c r="U45" s="51">
        <v>0</v>
      </c>
      <c r="V45" s="52">
        <v>0</v>
      </c>
      <c r="W45" s="56">
        <v>0</v>
      </c>
      <c r="X45" s="28">
        <v>1309</v>
      </c>
      <c r="Y45" s="29">
        <v>100</v>
      </c>
    </row>
    <row r="46" spans="1:25" s="31" customFormat="1" ht="15" customHeight="1" x14ac:dyDescent="0.2">
      <c r="A46" s="26" t="s">
        <v>53</v>
      </c>
      <c r="B46" s="32" t="s">
        <v>19</v>
      </c>
      <c r="C46" s="57">
        <v>8</v>
      </c>
      <c r="D46" s="68" t="s">
        <v>91</v>
      </c>
      <c r="E46" s="59">
        <v>12.5</v>
      </c>
      <c r="F46" s="58">
        <v>7</v>
      </c>
      <c r="G46" s="59">
        <v>87.5</v>
      </c>
      <c r="H46" s="58">
        <v>0</v>
      </c>
      <c r="I46" s="60">
        <v>0</v>
      </c>
      <c r="J46" s="62">
        <v>0</v>
      </c>
      <c r="K46" s="60">
        <v>0</v>
      </c>
      <c r="L46" s="62" t="s">
        <v>91</v>
      </c>
      <c r="M46" s="60">
        <v>42.9</v>
      </c>
      <c r="N46" s="62">
        <v>0</v>
      </c>
      <c r="O46" s="60">
        <v>0</v>
      </c>
      <c r="P46" s="62" t="s">
        <v>91</v>
      </c>
      <c r="Q46" s="60">
        <v>28.6</v>
      </c>
      <c r="R46" s="62">
        <v>0</v>
      </c>
      <c r="S46" s="60">
        <v>0</v>
      </c>
      <c r="T46" s="63" t="s">
        <v>91</v>
      </c>
      <c r="U46" s="59">
        <v>28.6</v>
      </c>
      <c r="V46" s="58">
        <v>0</v>
      </c>
      <c r="W46" s="64">
        <v>0</v>
      </c>
      <c r="X46" s="33">
        <v>3056</v>
      </c>
      <c r="Y46" s="34">
        <v>93</v>
      </c>
    </row>
    <row r="47" spans="1:25" s="31" customFormat="1" ht="15" customHeight="1" x14ac:dyDescent="0.2">
      <c r="A47" s="26" t="s">
        <v>53</v>
      </c>
      <c r="B47" s="35" t="s">
        <v>43</v>
      </c>
      <c r="C47" s="49">
        <v>0</v>
      </c>
      <c r="D47" s="52">
        <v>0</v>
      </c>
      <c r="E47" s="51">
        <v>0</v>
      </c>
      <c r="F47" s="52">
        <v>0</v>
      </c>
      <c r="G47" s="51">
        <v>0</v>
      </c>
      <c r="H47" s="52">
        <v>0</v>
      </c>
      <c r="I47" s="53">
        <v>0</v>
      </c>
      <c r="J47" s="54">
        <v>0</v>
      </c>
      <c r="K47" s="53">
        <v>0</v>
      </c>
      <c r="L47" s="54">
        <v>0</v>
      </c>
      <c r="M47" s="53">
        <v>0</v>
      </c>
      <c r="N47" s="54">
        <v>0</v>
      </c>
      <c r="O47" s="53">
        <v>0</v>
      </c>
      <c r="P47" s="54">
        <v>0</v>
      </c>
      <c r="Q47" s="53">
        <v>0</v>
      </c>
      <c r="R47" s="54">
        <v>0</v>
      </c>
      <c r="S47" s="53">
        <v>0</v>
      </c>
      <c r="T47" s="55">
        <v>0</v>
      </c>
      <c r="U47" s="51">
        <v>0</v>
      </c>
      <c r="V47" s="52">
        <v>0</v>
      </c>
      <c r="W47" s="56">
        <v>0</v>
      </c>
      <c r="X47" s="28">
        <v>293</v>
      </c>
      <c r="Y47" s="29">
        <v>100</v>
      </c>
    </row>
    <row r="48" spans="1:25" s="31" customFormat="1" ht="15" customHeight="1" x14ac:dyDescent="0.2">
      <c r="A48" s="26" t="s">
        <v>53</v>
      </c>
      <c r="B48" s="32" t="s">
        <v>20</v>
      </c>
      <c r="C48" s="57">
        <v>12</v>
      </c>
      <c r="D48" s="58" t="s">
        <v>91</v>
      </c>
      <c r="E48" s="59">
        <v>16.7</v>
      </c>
      <c r="F48" s="58">
        <v>10</v>
      </c>
      <c r="G48" s="59">
        <v>83.3</v>
      </c>
      <c r="H48" s="58">
        <v>0</v>
      </c>
      <c r="I48" s="60">
        <v>0</v>
      </c>
      <c r="J48" s="62">
        <v>0</v>
      </c>
      <c r="K48" s="60">
        <v>0</v>
      </c>
      <c r="L48" s="62">
        <v>0</v>
      </c>
      <c r="M48" s="60">
        <v>0</v>
      </c>
      <c r="N48" s="61">
        <v>7</v>
      </c>
      <c r="O48" s="60">
        <v>70</v>
      </c>
      <c r="P48" s="61" t="s">
        <v>91</v>
      </c>
      <c r="Q48" s="60">
        <v>30</v>
      </c>
      <c r="R48" s="62">
        <v>0</v>
      </c>
      <c r="S48" s="60">
        <v>0</v>
      </c>
      <c r="T48" s="63">
        <v>0</v>
      </c>
      <c r="U48" s="59">
        <v>0</v>
      </c>
      <c r="V48" s="58">
        <v>0</v>
      </c>
      <c r="W48" s="64">
        <v>0</v>
      </c>
      <c r="X48" s="33">
        <v>1226</v>
      </c>
      <c r="Y48" s="34">
        <v>100</v>
      </c>
    </row>
    <row r="49" spans="1:25" s="31" customFormat="1" ht="15" customHeight="1" x14ac:dyDescent="0.2">
      <c r="A49" s="26" t="s">
        <v>53</v>
      </c>
      <c r="B49" s="35" t="s">
        <v>44</v>
      </c>
      <c r="C49" s="49">
        <v>0</v>
      </c>
      <c r="D49" s="52">
        <v>0</v>
      </c>
      <c r="E49" s="51">
        <v>0</v>
      </c>
      <c r="F49" s="52">
        <v>0</v>
      </c>
      <c r="G49" s="51">
        <v>0</v>
      </c>
      <c r="H49" s="52">
        <v>0</v>
      </c>
      <c r="I49" s="53">
        <v>0</v>
      </c>
      <c r="J49" s="54">
        <v>0</v>
      </c>
      <c r="K49" s="53">
        <v>0</v>
      </c>
      <c r="L49" s="54">
        <v>0</v>
      </c>
      <c r="M49" s="53">
        <v>0</v>
      </c>
      <c r="N49" s="54">
        <v>0</v>
      </c>
      <c r="O49" s="53">
        <v>0</v>
      </c>
      <c r="P49" s="54">
        <v>0</v>
      </c>
      <c r="Q49" s="53">
        <v>0</v>
      </c>
      <c r="R49" s="54">
        <v>0</v>
      </c>
      <c r="S49" s="53">
        <v>0</v>
      </c>
      <c r="T49" s="55">
        <v>0</v>
      </c>
      <c r="U49" s="51">
        <v>0</v>
      </c>
      <c r="V49" s="52">
        <v>0</v>
      </c>
      <c r="W49" s="56">
        <v>0</v>
      </c>
      <c r="X49" s="28">
        <v>687</v>
      </c>
      <c r="Y49" s="29">
        <v>100</v>
      </c>
    </row>
    <row r="50" spans="1:25" s="31" customFormat="1" ht="15" customHeight="1" x14ac:dyDescent="0.2">
      <c r="A50" s="26" t="s">
        <v>53</v>
      </c>
      <c r="B50" s="32" t="s">
        <v>45</v>
      </c>
      <c r="C50" s="57">
        <v>18</v>
      </c>
      <c r="D50" s="68">
        <v>0</v>
      </c>
      <c r="E50" s="59">
        <v>0</v>
      </c>
      <c r="F50" s="58">
        <v>18</v>
      </c>
      <c r="G50" s="59">
        <v>100</v>
      </c>
      <c r="H50" s="58">
        <v>0</v>
      </c>
      <c r="I50" s="60">
        <v>0</v>
      </c>
      <c r="J50" s="62">
        <v>0</v>
      </c>
      <c r="K50" s="60">
        <v>0</v>
      </c>
      <c r="L50" s="61">
        <v>0</v>
      </c>
      <c r="M50" s="60">
        <v>0</v>
      </c>
      <c r="N50" s="62">
        <v>15</v>
      </c>
      <c r="O50" s="60">
        <v>83.3</v>
      </c>
      <c r="P50" s="62" t="s">
        <v>91</v>
      </c>
      <c r="Q50" s="60">
        <v>16.7</v>
      </c>
      <c r="R50" s="62">
        <v>0</v>
      </c>
      <c r="S50" s="60">
        <v>0</v>
      </c>
      <c r="T50" s="63">
        <v>0</v>
      </c>
      <c r="U50" s="59">
        <v>0</v>
      </c>
      <c r="V50" s="58">
        <v>0</v>
      </c>
      <c r="W50" s="64">
        <v>0</v>
      </c>
      <c r="X50" s="33">
        <v>1798</v>
      </c>
      <c r="Y50" s="34">
        <v>98.9</v>
      </c>
    </row>
    <row r="51" spans="1:25" s="31" customFormat="1" ht="15" customHeight="1" x14ac:dyDescent="0.2">
      <c r="A51" s="26" t="s">
        <v>53</v>
      </c>
      <c r="B51" s="35" t="s">
        <v>21</v>
      </c>
      <c r="C51" s="49">
        <v>19</v>
      </c>
      <c r="D51" s="52" t="s">
        <v>91</v>
      </c>
      <c r="E51" s="51">
        <v>10.5</v>
      </c>
      <c r="F51" s="52">
        <v>17</v>
      </c>
      <c r="G51" s="51">
        <v>89.5</v>
      </c>
      <c r="H51" s="52">
        <v>0</v>
      </c>
      <c r="I51" s="53">
        <v>0</v>
      </c>
      <c r="J51" s="54">
        <v>0</v>
      </c>
      <c r="K51" s="53">
        <v>0</v>
      </c>
      <c r="L51" s="54" t="s">
        <v>91</v>
      </c>
      <c r="M51" s="53">
        <v>17.600000000000001</v>
      </c>
      <c r="N51" s="66" t="s">
        <v>91</v>
      </c>
      <c r="O51" s="53">
        <v>11.8</v>
      </c>
      <c r="P51" s="54">
        <v>10</v>
      </c>
      <c r="Q51" s="53">
        <v>58.8</v>
      </c>
      <c r="R51" s="54">
        <v>0</v>
      </c>
      <c r="S51" s="53">
        <v>0</v>
      </c>
      <c r="T51" s="55" t="s">
        <v>91</v>
      </c>
      <c r="U51" s="51">
        <v>11.8</v>
      </c>
      <c r="V51" s="65" t="s">
        <v>91</v>
      </c>
      <c r="W51" s="56">
        <v>5.3</v>
      </c>
      <c r="X51" s="28">
        <v>8574</v>
      </c>
      <c r="Y51" s="29">
        <v>100</v>
      </c>
    </row>
    <row r="52" spans="1:25" s="31" customFormat="1" ht="15" customHeight="1" x14ac:dyDescent="0.2">
      <c r="A52" s="26" t="s">
        <v>53</v>
      </c>
      <c r="B52" s="32" t="s">
        <v>46</v>
      </c>
      <c r="C52" s="57">
        <v>0</v>
      </c>
      <c r="D52" s="58">
        <v>0</v>
      </c>
      <c r="E52" s="59">
        <v>0</v>
      </c>
      <c r="F52" s="58">
        <v>0</v>
      </c>
      <c r="G52" s="59">
        <v>0</v>
      </c>
      <c r="H52" s="58">
        <v>0</v>
      </c>
      <c r="I52" s="60">
        <v>0</v>
      </c>
      <c r="J52" s="62">
        <v>0</v>
      </c>
      <c r="K52" s="60">
        <v>0</v>
      </c>
      <c r="L52" s="62">
        <v>0</v>
      </c>
      <c r="M52" s="60">
        <v>0</v>
      </c>
      <c r="N52" s="62">
        <v>0</v>
      </c>
      <c r="O52" s="60">
        <v>0</v>
      </c>
      <c r="P52" s="62">
        <v>0</v>
      </c>
      <c r="Q52" s="60">
        <v>0</v>
      </c>
      <c r="R52" s="62">
        <v>0</v>
      </c>
      <c r="S52" s="60">
        <v>0</v>
      </c>
      <c r="T52" s="63">
        <v>0</v>
      </c>
      <c r="U52" s="59">
        <v>0</v>
      </c>
      <c r="V52" s="58">
        <v>0</v>
      </c>
      <c r="W52" s="64">
        <v>0</v>
      </c>
      <c r="X52" s="33">
        <v>990</v>
      </c>
      <c r="Y52" s="34">
        <v>99.9</v>
      </c>
    </row>
    <row r="53" spans="1:25" s="31" customFormat="1" ht="15" customHeight="1" x14ac:dyDescent="0.2">
      <c r="A53" s="26" t="s">
        <v>53</v>
      </c>
      <c r="B53" s="35" t="s">
        <v>47</v>
      </c>
      <c r="C53" s="49">
        <v>0</v>
      </c>
      <c r="D53" s="52">
        <v>0</v>
      </c>
      <c r="E53" s="51">
        <v>0</v>
      </c>
      <c r="F53" s="52">
        <v>0</v>
      </c>
      <c r="G53" s="51">
        <v>0</v>
      </c>
      <c r="H53" s="52">
        <v>0</v>
      </c>
      <c r="I53" s="53">
        <v>0</v>
      </c>
      <c r="J53" s="54">
        <v>0</v>
      </c>
      <c r="K53" s="53">
        <v>0</v>
      </c>
      <c r="L53" s="54">
        <v>0</v>
      </c>
      <c r="M53" s="53">
        <v>0</v>
      </c>
      <c r="N53" s="54">
        <v>0</v>
      </c>
      <c r="O53" s="53">
        <v>0</v>
      </c>
      <c r="P53" s="54">
        <v>0</v>
      </c>
      <c r="Q53" s="53">
        <v>0</v>
      </c>
      <c r="R53" s="54">
        <v>0</v>
      </c>
      <c r="S53" s="53">
        <v>0</v>
      </c>
      <c r="T53" s="55">
        <v>0</v>
      </c>
      <c r="U53" s="51">
        <v>0</v>
      </c>
      <c r="V53" s="52">
        <v>0</v>
      </c>
      <c r="W53" s="56">
        <v>0</v>
      </c>
      <c r="X53" s="28">
        <v>307</v>
      </c>
      <c r="Y53" s="29">
        <v>100</v>
      </c>
    </row>
    <row r="54" spans="1:25" s="31" customFormat="1" ht="15" customHeight="1" x14ac:dyDescent="0.2">
      <c r="A54" s="26" t="s">
        <v>53</v>
      </c>
      <c r="B54" s="32" t="s">
        <v>48</v>
      </c>
      <c r="C54" s="57" t="s">
        <v>91</v>
      </c>
      <c r="D54" s="58" t="s">
        <v>91</v>
      </c>
      <c r="E54" s="59">
        <v>100</v>
      </c>
      <c r="F54" s="58">
        <v>0</v>
      </c>
      <c r="G54" s="59">
        <v>0</v>
      </c>
      <c r="H54" s="58">
        <v>0</v>
      </c>
      <c r="I54" s="60">
        <v>0</v>
      </c>
      <c r="J54" s="62">
        <v>0</v>
      </c>
      <c r="K54" s="60">
        <v>0</v>
      </c>
      <c r="L54" s="62">
        <v>0</v>
      </c>
      <c r="M54" s="60">
        <v>0</v>
      </c>
      <c r="N54" s="61">
        <v>0</v>
      </c>
      <c r="O54" s="60">
        <v>0</v>
      </c>
      <c r="P54" s="61">
        <v>0</v>
      </c>
      <c r="Q54" s="60">
        <v>0</v>
      </c>
      <c r="R54" s="62">
        <v>0</v>
      </c>
      <c r="S54" s="60">
        <v>0</v>
      </c>
      <c r="T54" s="69">
        <v>0</v>
      </c>
      <c r="U54" s="59">
        <v>0</v>
      </c>
      <c r="V54" s="58">
        <v>0</v>
      </c>
      <c r="W54" s="64">
        <v>0</v>
      </c>
      <c r="X54" s="33">
        <v>1969</v>
      </c>
      <c r="Y54" s="34">
        <v>99.9</v>
      </c>
    </row>
    <row r="55" spans="1:25" s="31" customFormat="1" ht="15" customHeight="1" x14ac:dyDescent="0.2">
      <c r="A55" s="26" t="s">
        <v>53</v>
      </c>
      <c r="B55" s="35" t="s">
        <v>49</v>
      </c>
      <c r="C55" s="49">
        <v>133</v>
      </c>
      <c r="D55" s="52">
        <v>20</v>
      </c>
      <c r="E55" s="51">
        <v>15</v>
      </c>
      <c r="F55" s="52">
        <v>113</v>
      </c>
      <c r="G55" s="51">
        <v>85</v>
      </c>
      <c r="H55" s="52" t="s">
        <v>91</v>
      </c>
      <c r="I55" s="53">
        <v>2.7</v>
      </c>
      <c r="J55" s="66">
        <v>5</v>
      </c>
      <c r="K55" s="53">
        <v>4.4000000000000004</v>
      </c>
      <c r="L55" s="54">
        <v>22</v>
      </c>
      <c r="M55" s="53">
        <v>19.5</v>
      </c>
      <c r="N55" s="66">
        <v>11</v>
      </c>
      <c r="O55" s="53">
        <v>9.6999999999999993</v>
      </c>
      <c r="P55" s="54">
        <v>64</v>
      </c>
      <c r="Q55" s="53">
        <v>56.6</v>
      </c>
      <c r="R55" s="54">
        <v>0</v>
      </c>
      <c r="S55" s="53">
        <v>0</v>
      </c>
      <c r="T55" s="55">
        <v>8</v>
      </c>
      <c r="U55" s="51">
        <v>7.1</v>
      </c>
      <c r="V55" s="52">
        <v>12</v>
      </c>
      <c r="W55" s="56">
        <v>9</v>
      </c>
      <c r="X55" s="28">
        <v>2282</v>
      </c>
      <c r="Y55" s="29">
        <v>100</v>
      </c>
    </row>
    <row r="56" spans="1:25" s="31" customFormat="1" ht="15" customHeight="1" x14ac:dyDescent="0.2">
      <c r="A56" s="26" t="s">
        <v>53</v>
      </c>
      <c r="B56" s="32" t="s">
        <v>50</v>
      </c>
      <c r="C56" s="57" t="s">
        <v>91</v>
      </c>
      <c r="D56" s="58">
        <v>0</v>
      </c>
      <c r="E56" s="59">
        <v>0</v>
      </c>
      <c r="F56" s="58" t="s">
        <v>91</v>
      </c>
      <c r="G56" s="59">
        <v>100</v>
      </c>
      <c r="H56" s="58">
        <v>0</v>
      </c>
      <c r="I56" s="60">
        <v>0</v>
      </c>
      <c r="J56" s="62">
        <v>0</v>
      </c>
      <c r="K56" s="60">
        <v>0</v>
      </c>
      <c r="L56" s="62">
        <v>0</v>
      </c>
      <c r="M56" s="60">
        <v>0</v>
      </c>
      <c r="N56" s="62">
        <v>0</v>
      </c>
      <c r="O56" s="60">
        <v>0</v>
      </c>
      <c r="P56" s="62" t="s">
        <v>91</v>
      </c>
      <c r="Q56" s="60">
        <v>100</v>
      </c>
      <c r="R56" s="62">
        <v>0</v>
      </c>
      <c r="S56" s="60">
        <v>0</v>
      </c>
      <c r="T56" s="63">
        <v>0</v>
      </c>
      <c r="U56" s="59">
        <v>0</v>
      </c>
      <c r="V56" s="58">
        <v>0</v>
      </c>
      <c r="W56" s="64">
        <v>0</v>
      </c>
      <c r="X56" s="33">
        <v>730</v>
      </c>
      <c r="Y56" s="34">
        <v>100</v>
      </c>
    </row>
    <row r="57" spans="1:25" s="31" customFormat="1" ht="15" customHeight="1" x14ac:dyDescent="0.2">
      <c r="A57" s="26" t="s">
        <v>53</v>
      </c>
      <c r="B57" s="35" t="s">
        <v>22</v>
      </c>
      <c r="C57" s="49">
        <v>13</v>
      </c>
      <c r="D57" s="52">
        <v>0</v>
      </c>
      <c r="E57" s="51">
        <v>0</v>
      </c>
      <c r="F57" s="52">
        <v>13</v>
      </c>
      <c r="G57" s="51">
        <v>100</v>
      </c>
      <c r="H57" s="65">
        <v>0</v>
      </c>
      <c r="I57" s="53">
        <v>0</v>
      </c>
      <c r="J57" s="54">
        <v>0</v>
      </c>
      <c r="K57" s="53">
        <v>0</v>
      </c>
      <c r="L57" s="54">
        <v>0</v>
      </c>
      <c r="M57" s="53">
        <v>0</v>
      </c>
      <c r="N57" s="66">
        <v>4</v>
      </c>
      <c r="O57" s="53">
        <v>30.8</v>
      </c>
      <c r="P57" s="54">
        <v>9</v>
      </c>
      <c r="Q57" s="53">
        <v>69.2</v>
      </c>
      <c r="R57" s="54">
        <v>0</v>
      </c>
      <c r="S57" s="53">
        <v>0</v>
      </c>
      <c r="T57" s="55">
        <v>0</v>
      </c>
      <c r="U57" s="51">
        <v>0</v>
      </c>
      <c r="V57" s="52">
        <v>0</v>
      </c>
      <c r="W57" s="56">
        <v>0</v>
      </c>
      <c r="X57" s="28">
        <v>2244</v>
      </c>
      <c r="Y57" s="29">
        <v>99.6</v>
      </c>
    </row>
    <row r="58" spans="1:25" s="31" customFormat="1" ht="15" customHeight="1" thickBot="1" x14ac:dyDescent="0.25">
      <c r="A58" s="26" t="s">
        <v>53</v>
      </c>
      <c r="B58" s="36" t="s">
        <v>51</v>
      </c>
      <c r="C58" s="80">
        <v>0</v>
      </c>
      <c r="D58" s="71">
        <v>0</v>
      </c>
      <c r="E58" s="72">
        <v>0</v>
      </c>
      <c r="F58" s="71">
        <v>0</v>
      </c>
      <c r="G58" s="72">
        <v>0</v>
      </c>
      <c r="H58" s="71">
        <v>0</v>
      </c>
      <c r="I58" s="74">
        <v>0</v>
      </c>
      <c r="J58" s="75">
        <v>0</v>
      </c>
      <c r="K58" s="74">
        <v>0</v>
      </c>
      <c r="L58" s="75">
        <v>0</v>
      </c>
      <c r="M58" s="74">
        <v>0</v>
      </c>
      <c r="N58" s="75">
        <v>0</v>
      </c>
      <c r="O58" s="74">
        <v>0</v>
      </c>
      <c r="P58" s="75">
        <v>0</v>
      </c>
      <c r="Q58" s="74">
        <v>0</v>
      </c>
      <c r="R58" s="75">
        <v>0</v>
      </c>
      <c r="S58" s="74">
        <v>0</v>
      </c>
      <c r="T58" s="77">
        <v>0</v>
      </c>
      <c r="U58" s="72">
        <v>0</v>
      </c>
      <c r="V58" s="71">
        <v>0</v>
      </c>
      <c r="W58" s="78">
        <v>0</v>
      </c>
      <c r="X58" s="37">
        <v>360</v>
      </c>
      <c r="Y58" s="38">
        <v>100</v>
      </c>
    </row>
    <row r="59" spans="1:25" s="31" customFormat="1" ht="15" customHeight="1" x14ac:dyDescent="0.2">
      <c r="A59" s="26"/>
      <c r="B59" s="39"/>
      <c r="C59" s="40"/>
      <c r="D59" s="40"/>
      <c r="E59" s="40"/>
      <c r="F59" s="40"/>
      <c r="G59" s="40"/>
      <c r="H59" s="40"/>
      <c r="I59" s="40"/>
      <c r="J59" s="40"/>
      <c r="K59" s="40"/>
      <c r="L59" s="40"/>
      <c r="M59" s="40"/>
      <c r="N59" s="40"/>
      <c r="O59" s="40"/>
      <c r="P59" s="40"/>
      <c r="Q59" s="40"/>
      <c r="R59" s="40"/>
      <c r="S59" s="40"/>
      <c r="T59" s="40"/>
      <c r="U59" s="40"/>
      <c r="V59" s="41"/>
      <c r="W59" s="30"/>
      <c r="X59" s="40"/>
      <c r="Y59" s="40"/>
    </row>
    <row r="60" spans="1:25" s="31" customFormat="1" ht="15" customHeight="1" x14ac:dyDescent="0.2">
      <c r="A60" s="26"/>
      <c r="B60" s="39" t="s">
        <v>71</v>
      </c>
      <c r="C60" s="41"/>
      <c r="D60" s="41"/>
      <c r="E60" s="41"/>
      <c r="F60" s="41"/>
      <c r="G60" s="41"/>
      <c r="H60" s="40"/>
      <c r="I60" s="40"/>
      <c r="J60" s="40"/>
      <c r="K60" s="40"/>
      <c r="L60" s="40"/>
      <c r="M60" s="40"/>
      <c r="N60" s="40"/>
      <c r="O60" s="40"/>
      <c r="P60" s="40"/>
      <c r="Q60" s="40"/>
      <c r="R60" s="40"/>
      <c r="S60" s="40"/>
      <c r="T60" s="40"/>
      <c r="U60" s="40"/>
      <c r="V60" s="41"/>
      <c r="W60" s="41"/>
      <c r="X60" s="40"/>
      <c r="Y60" s="40"/>
    </row>
    <row r="61" spans="1:25" s="31" customFormat="1" ht="15" customHeight="1" x14ac:dyDescent="0.2">
      <c r="A61" s="26"/>
      <c r="B61" s="42" t="s">
        <v>72</v>
      </c>
      <c r="C61" s="41"/>
      <c r="D61" s="41"/>
      <c r="E61" s="41"/>
      <c r="F61" s="41"/>
      <c r="G61" s="41"/>
      <c r="H61" s="40"/>
      <c r="I61" s="40"/>
      <c r="J61" s="40"/>
      <c r="K61" s="40"/>
      <c r="L61" s="40"/>
      <c r="M61" s="40"/>
      <c r="N61" s="40"/>
      <c r="O61" s="40"/>
      <c r="P61" s="40"/>
      <c r="Q61" s="40"/>
      <c r="R61" s="40"/>
      <c r="S61" s="40"/>
      <c r="T61" s="40"/>
      <c r="U61" s="40"/>
      <c r="V61" s="41"/>
      <c r="W61" s="41"/>
      <c r="X61" s="40"/>
      <c r="Y61" s="40"/>
    </row>
    <row r="62" spans="1:25" s="31" customFormat="1" ht="15" customHeight="1" x14ac:dyDescent="0.2">
      <c r="A62" s="26"/>
      <c r="B62" s="42" t="s">
        <v>76</v>
      </c>
      <c r="C62" s="41"/>
      <c r="D62" s="41"/>
      <c r="E62" s="41"/>
      <c r="F62" s="41"/>
      <c r="G62" s="41"/>
      <c r="H62" s="40"/>
      <c r="I62" s="40"/>
      <c r="J62" s="40"/>
      <c r="K62" s="40"/>
      <c r="L62" s="40"/>
      <c r="M62" s="40"/>
      <c r="N62" s="40"/>
      <c r="O62" s="40"/>
      <c r="P62" s="40"/>
      <c r="Q62" s="40"/>
      <c r="R62" s="40"/>
      <c r="S62" s="40"/>
      <c r="T62" s="40"/>
      <c r="U62" s="40"/>
      <c r="V62" s="41"/>
      <c r="W62" s="41"/>
      <c r="X62" s="40"/>
      <c r="Y62" s="40"/>
    </row>
    <row r="63" spans="1:25" s="31" customFormat="1" ht="15" customHeight="1" x14ac:dyDescent="0.2">
      <c r="A63" s="26"/>
      <c r="B63" s="42" t="str">
        <f>CONCATENATE("NOTE: Table reads (for US Totals):  Of all ", C69," public school female students with disabilities who received ", LOWER(A7), ", ",D69," (",TEXT(E7,"0.0"),"%) were served solely under Section 504 and ", F69," (",TEXT(G7,"0.0"),"%) were served under IDEA.")</f>
        <v>NOTE: Table reads (for US Totals):  Of all 1,701 public school female students with disabilities who received expulsions without educational services, 160 (9.4%) were served solely under Section 504 and 1,541 (90.6%) were served under IDEA.</v>
      </c>
      <c r="C63" s="41"/>
      <c r="D63" s="41"/>
      <c r="E63" s="41"/>
      <c r="F63" s="41"/>
      <c r="G63" s="41"/>
      <c r="H63" s="40"/>
      <c r="I63" s="40"/>
      <c r="J63" s="40"/>
      <c r="K63" s="40"/>
      <c r="L63" s="40"/>
      <c r="M63" s="40"/>
      <c r="N63" s="40"/>
      <c r="O63" s="40"/>
      <c r="P63" s="40"/>
      <c r="Q63" s="40"/>
      <c r="R63" s="40"/>
      <c r="S63" s="40"/>
      <c r="T63" s="40"/>
      <c r="U63" s="40"/>
      <c r="V63" s="41"/>
      <c r="W63" s="30"/>
      <c r="X63" s="40"/>
      <c r="Y63" s="40"/>
    </row>
    <row r="64" spans="1:25" s="31" customFormat="1" ht="15" customHeight="1" x14ac:dyDescent="0.2">
      <c r="A64" s="26"/>
      <c r="B64" s="42" t="str">
        <f>CONCATENATE("            Table reads (for US Race/Ethnicity):  Of all ",TEXT(F7,"#,##0")," public school female students with disabilities served under IDEA who received ",LOWER(A7), ", ",TEXT(H7,"#,##0")," (",TEXT(I7,"0.0"),"%) were American Indian or Alaska Native.")</f>
        <v xml:space="preserve">            Table reads (for US Race/Ethnicity):  Of all 1,541 public school female students with disabilities served under IDEA who received expulsions without educational services, 37 (2.4%) were American Indian or Alaska Native.</v>
      </c>
      <c r="C64" s="41"/>
      <c r="D64" s="41"/>
      <c r="E64" s="41"/>
      <c r="F64" s="41"/>
      <c r="G64" s="41"/>
      <c r="H64" s="40"/>
      <c r="I64" s="40"/>
      <c r="J64" s="40"/>
      <c r="K64" s="40"/>
      <c r="L64" s="40"/>
      <c r="M64" s="40"/>
      <c r="N64" s="40"/>
      <c r="O64" s="40"/>
      <c r="P64" s="40"/>
      <c r="Q64" s="40"/>
      <c r="R64" s="40"/>
      <c r="S64" s="40"/>
      <c r="T64" s="40"/>
      <c r="U64" s="40"/>
      <c r="V64" s="41"/>
      <c r="W64" s="41"/>
      <c r="X64" s="40"/>
      <c r="Y64" s="40"/>
    </row>
    <row r="65" spans="1:26" s="31" customFormat="1" ht="15" customHeight="1" x14ac:dyDescent="0.2">
      <c r="A65" s="26"/>
      <c r="B65" s="42" t="s">
        <v>74</v>
      </c>
      <c r="C65" s="41"/>
      <c r="D65" s="41"/>
      <c r="E65" s="41"/>
      <c r="F65" s="41"/>
      <c r="G65" s="41"/>
      <c r="H65" s="40"/>
      <c r="I65" s="40"/>
      <c r="J65" s="40"/>
      <c r="K65" s="40"/>
      <c r="L65" s="40"/>
      <c r="M65" s="40"/>
      <c r="N65" s="40"/>
      <c r="O65" s="40"/>
      <c r="P65" s="40"/>
      <c r="Q65" s="40"/>
      <c r="R65" s="40"/>
      <c r="S65" s="40"/>
      <c r="T65" s="40"/>
      <c r="U65" s="40"/>
      <c r="V65" s="41"/>
      <c r="W65" s="41"/>
      <c r="X65" s="40"/>
      <c r="Y65" s="40"/>
    </row>
    <row r="66" spans="1:26" s="45" customFormat="1" ht="14.1" customHeight="1" x14ac:dyDescent="0.2">
      <c r="A66" s="48"/>
      <c r="B66" s="104" t="s">
        <v>90</v>
      </c>
      <c r="C66" s="31"/>
      <c r="D66" s="31"/>
      <c r="E66" s="43"/>
      <c r="F66" s="43"/>
      <c r="G66" s="43"/>
      <c r="H66" s="43"/>
      <c r="I66" s="43"/>
      <c r="J66" s="43"/>
      <c r="K66" s="44"/>
      <c r="L66" s="44"/>
      <c r="M66" s="44"/>
      <c r="N66" s="44"/>
      <c r="O66" s="44"/>
      <c r="P66" s="44"/>
      <c r="Q66" s="44"/>
      <c r="R66" s="44"/>
      <c r="S66" s="44"/>
      <c r="T66" s="44"/>
      <c r="U66" s="44"/>
      <c r="V66" s="44"/>
      <c r="W66" s="44"/>
      <c r="X66" s="44"/>
      <c r="Y66" s="43"/>
    </row>
    <row r="69" spans="1:26" s="47" customFormat="1" ht="15" customHeight="1" x14ac:dyDescent="0.2">
      <c r="B69" s="81"/>
      <c r="C69" s="82" t="str">
        <f>IF(ISTEXT(C7),LEFT(C7,3),TEXT(C7,"#,##0"))</f>
        <v>1,701</v>
      </c>
      <c r="D69" s="82" t="str">
        <f>IF(ISTEXT(D7),LEFT(D7,3),TEXT(D7,"#,##0"))</f>
        <v>160</v>
      </c>
      <c r="E69" s="82"/>
      <c r="F69" s="82" t="str">
        <f>IF(ISTEXT(F7),LEFT(F7,3),TEXT(F7,"#,##0"))</f>
        <v>1,541</v>
      </c>
      <c r="G69" s="82"/>
      <c r="H69" s="82" t="str">
        <f>IF(ISTEXT(H7),LEFT(H7,3),TEXT(H7,"#,##0"))</f>
        <v>37</v>
      </c>
      <c r="I69" s="5"/>
      <c r="J69" s="5"/>
      <c r="K69" s="5"/>
      <c r="L69" s="5"/>
      <c r="M69" s="5"/>
      <c r="N69" s="5"/>
      <c r="O69" s="5"/>
      <c r="P69" s="5"/>
      <c r="Q69" s="5"/>
      <c r="R69" s="5"/>
      <c r="S69" s="5"/>
      <c r="T69" s="5"/>
      <c r="U69" s="5"/>
      <c r="V69" s="83"/>
      <c r="W69" s="84"/>
      <c r="X69" s="5"/>
      <c r="Y69" s="5"/>
      <c r="Z69" s="84"/>
    </row>
  </sheetData>
  <mergeCells count="15">
    <mergeCell ref="B4:B5"/>
    <mergeCell ref="C4:C5"/>
    <mergeCell ref="D4:E5"/>
    <mergeCell ref="F4:G5"/>
    <mergeCell ref="H4:U4"/>
    <mergeCell ref="X4:X5"/>
    <mergeCell ref="Y4:Y5"/>
    <mergeCell ref="H5:I5"/>
    <mergeCell ref="J5:K5"/>
    <mergeCell ref="L5:M5"/>
    <mergeCell ref="N5:O5"/>
    <mergeCell ref="P5:Q5"/>
    <mergeCell ref="R5:S5"/>
    <mergeCell ref="T5:U5"/>
    <mergeCell ref="V4:W5"/>
  </mergeCells>
  <phoneticPr fontId="19" type="noConversion"/>
  <printOptions horizontalCentered="1"/>
  <pageMargins left="0.25" right="0.25" top="0.75" bottom="0.75" header="0.3" footer="0.3"/>
  <pageSetup scale="47" orientation="landscape" horizontalDpi="4294967292" verticalDpi="4294967292"/>
  <extLst>
    <ext xmlns:mx="http://schemas.microsoft.com/office/mac/excel/2008/main" uri="{64002731-A6B0-56B0-2670-7721B7C09600}">
      <mx:PLV Mode="0" OnePage="0" WScale="10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U110"/>
  <sheetViews>
    <sheetView workbookViewId="0"/>
  </sheetViews>
  <sheetFormatPr defaultColWidth="10.140625" defaultRowHeight="14.25" x14ac:dyDescent="0.2"/>
  <cols>
    <col min="1" max="1" width="8.28515625" style="46" customWidth="1"/>
    <col min="2" max="2" width="16.85546875" style="6" customWidth="1"/>
    <col min="3" max="17" width="10.85546875" style="6" customWidth="1"/>
    <col min="18" max="18" width="10.85546875" style="5" customWidth="1"/>
    <col min="19" max="19" width="10.85546875" style="47" customWidth="1"/>
    <col min="20" max="21" width="10.85546875" style="6" customWidth="1"/>
    <col min="22" max="16384" width="10.140625" style="48"/>
  </cols>
  <sheetData>
    <row r="1" spans="1:21" s="6" customFormat="1" ht="15" customHeight="1" x14ac:dyDescent="0.2">
      <c r="A1" s="1"/>
      <c r="B1" s="2"/>
      <c r="C1" s="3"/>
      <c r="D1" s="3"/>
      <c r="E1" s="3"/>
      <c r="F1" s="3"/>
      <c r="G1" s="3"/>
      <c r="H1" s="3"/>
      <c r="I1" s="3"/>
      <c r="J1" s="3"/>
      <c r="K1" s="3"/>
      <c r="L1" s="3"/>
      <c r="M1" s="3"/>
      <c r="N1" s="3"/>
      <c r="O1" s="3"/>
      <c r="P1" s="3"/>
      <c r="Q1" s="3"/>
      <c r="R1" s="4"/>
      <c r="S1" s="5"/>
      <c r="T1" s="3"/>
      <c r="U1" s="3"/>
    </row>
    <row r="2" spans="1:21" s="12" customFormat="1" ht="15" customHeight="1" x14ac:dyDescent="0.25">
      <c r="A2" s="7"/>
      <c r="B2" s="8" t="str">
        <f>CONCATENATE("Number and percentage of public school students without disabilities receiving ",LOWER(A7), " by race/ethnicity, by state: School Year 2013-14")</f>
        <v>Number and percentage of public school students without disabilities receiving expulsions without educational services by race/ethnicity, by state: School Year 2013-14</v>
      </c>
      <c r="C2" s="9"/>
      <c r="D2" s="9"/>
      <c r="E2" s="9"/>
      <c r="F2" s="9"/>
      <c r="G2" s="9"/>
      <c r="H2" s="9"/>
      <c r="I2" s="9"/>
      <c r="J2" s="9"/>
      <c r="K2" s="9"/>
      <c r="L2" s="9"/>
      <c r="M2" s="9"/>
      <c r="N2" s="9"/>
      <c r="O2" s="9"/>
      <c r="P2" s="9"/>
      <c r="Q2" s="9"/>
      <c r="R2" s="10"/>
      <c r="S2" s="10"/>
      <c r="T2" s="9"/>
      <c r="U2" s="9"/>
    </row>
    <row r="3" spans="1:21" s="6" customFormat="1" ht="15" customHeight="1" thickBot="1" x14ac:dyDescent="0.3">
      <c r="A3" s="1"/>
      <c r="B3" s="13"/>
      <c r="C3" s="14"/>
      <c r="D3" s="14"/>
      <c r="E3" s="14"/>
      <c r="F3" s="14"/>
      <c r="G3" s="14"/>
      <c r="H3" s="14"/>
      <c r="I3" s="14"/>
      <c r="J3" s="14"/>
      <c r="K3" s="14"/>
      <c r="L3" s="14"/>
      <c r="M3" s="14"/>
      <c r="N3" s="14"/>
      <c r="O3" s="14"/>
      <c r="P3" s="14"/>
      <c r="Q3" s="14"/>
      <c r="R3" s="14"/>
      <c r="S3" s="5"/>
      <c r="T3" s="14"/>
      <c r="U3" s="14"/>
    </row>
    <row r="4" spans="1:21" s="16" customFormat="1" ht="24.95" customHeight="1" x14ac:dyDescent="0.2">
      <c r="A4" s="15"/>
      <c r="B4" s="118" t="s">
        <v>0</v>
      </c>
      <c r="C4" s="120" t="s">
        <v>77</v>
      </c>
      <c r="D4" s="122" t="s">
        <v>78</v>
      </c>
      <c r="E4" s="123"/>
      <c r="F4" s="123"/>
      <c r="G4" s="123"/>
      <c r="H4" s="123"/>
      <c r="I4" s="123"/>
      <c r="J4" s="123"/>
      <c r="K4" s="123"/>
      <c r="L4" s="123"/>
      <c r="M4" s="123"/>
      <c r="N4" s="123"/>
      <c r="O4" s="123"/>
      <c r="P4" s="123"/>
      <c r="Q4" s="124"/>
      <c r="R4" s="114" t="s">
        <v>79</v>
      </c>
      <c r="S4" s="115"/>
      <c r="T4" s="105" t="s">
        <v>59</v>
      </c>
      <c r="U4" s="107" t="s">
        <v>60</v>
      </c>
    </row>
    <row r="5" spans="1:21" s="16" customFormat="1" ht="24.95" customHeight="1" x14ac:dyDescent="0.2">
      <c r="A5" s="15"/>
      <c r="B5" s="119"/>
      <c r="C5" s="121"/>
      <c r="D5" s="109" t="s">
        <v>61</v>
      </c>
      <c r="E5" s="110"/>
      <c r="F5" s="111" t="s">
        <v>62</v>
      </c>
      <c r="G5" s="110"/>
      <c r="H5" s="112" t="s">
        <v>63</v>
      </c>
      <c r="I5" s="110"/>
      <c r="J5" s="112" t="s">
        <v>64</v>
      </c>
      <c r="K5" s="110"/>
      <c r="L5" s="112" t="s">
        <v>65</v>
      </c>
      <c r="M5" s="110"/>
      <c r="N5" s="112" t="s">
        <v>66</v>
      </c>
      <c r="O5" s="110"/>
      <c r="P5" s="112" t="s">
        <v>67</v>
      </c>
      <c r="Q5" s="113"/>
      <c r="R5" s="116"/>
      <c r="S5" s="117"/>
      <c r="T5" s="106"/>
      <c r="U5" s="108"/>
    </row>
    <row r="6" spans="1:21" s="16" customFormat="1" ht="15" customHeight="1" thickBot="1" x14ac:dyDescent="0.25">
      <c r="A6" s="15"/>
      <c r="B6" s="17"/>
      <c r="C6" s="18"/>
      <c r="D6" s="19" t="s">
        <v>68</v>
      </c>
      <c r="E6" s="85" t="s">
        <v>70</v>
      </c>
      <c r="F6" s="22" t="s">
        <v>68</v>
      </c>
      <c r="G6" s="85" t="s">
        <v>70</v>
      </c>
      <c r="H6" s="22" t="s">
        <v>68</v>
      </c>
      <c r="I6" s="85" t="s">
        <v>70</v>
      </c>
      <c r="J6" s="22" t="s">
        <v>68</v>
      </c>
      <c r="K6" s="85" t="s">
        <v>70</v>
      </c>
      <c r="L6" s="22" t="s">
        <v>68</v>
      </c>
      <c r="M6" s="85" t="s">
        <v>70</v>
      </c>
      <c r="N6" s="22" t="s">
        <v>68</v>
      </c>
      <c r="O6" s="85" t="s">
        <v>70</v>
      </c>
      <c r="P6" s="22" t="s">
        <v>68</v>
      </c>
      <c r="Q6" s="86" t="s">
        <v>70</v>
      </c>
      <c r="R6" s="22" t="s">
        <v>68</v>
      </c>
      <c r="S6" s="86" t="s">
        <v>70</v>
      </c>
      <c r="T6" s="24"/>
      <c r="U6" s="25"/>
    </row>
    <row r="7" spans="1:21" s="31" customFormat="1" ht="15" customHeight="1" x14ac:dyDescent="0.2">
      <c r="A7" s="26" t="s">
        <v>53</v>
      </c>
      <c r="B7" s="27" t="s">
        <v>52</v>
      </c>
      <c r="C7" s="87">
        <v>36306</v>
      </c>
      <c r="D7" s="52">
        <v>745</v>
      </c>
      <c r="E7" s="53">
        <v>2.1</v>
      </c>
      <c r="F7" s="54">
        <v>247</v>
      </c>
      <c r="G7" s="53">
        <v>0.7</v>
      </c>
      <c r="H7" s="54">
        <v>5369</v>
      </c>
      <c r="I7" s="53">
        <v>14.8</v>
      </c>
      <c r="J7" s="54">
        <v>11048</v>
      </c>
      <c r="K7" s="53">
        <v>30.4</v>
      </c>
      <c r="L7" s="54">
        <v>17015</v>
      </c>
      <c r="M7" s="53">
        <v>46.9</v>
      </c>
      <c r="N7" s="54">
        <v>102</v>
      </c>
      <c r="O7" s="53">
        <v>0.3</v>
      </c>
      <c r="P7" s="55">
        <v>1780</v>
      </c>
      <c r="Q7" s="51">
        <v>4.9000000000000004</v>
      </c>
      <c r="R7" s="50">
        <v>1760</v>
      </c>
      <c r="S7" s="56">
        <v>4.8</v>
      </c>
      <c r="T7" s="88">
        <v>95507</v>
      </c>
      <c r="U7" s="29">
        <v>99.7</v>
      </c>
    </row>
    <row r="8" spans="1:21" s="31" customFormat="1" ht="15" customHeight="1" x14ac:dyDescent="0.2">
      <c r="A8" s="26" t="s">
        <v>53</v>
      </c>
      <c r="B8" s="32" t="s">
        <v>24</v>
      </c>
      <c r="C8" s="89">
        <v>487</v>
      </c>
      <c r="D8" s="68" t="s">
        <v>91</v>
      </c>
      <c r="E8" s="60">
        <v>0.4</v>
      </c>
      <c r="F8" s="62">
        <v>0</v>
      </c>
      <c r="G8" s="60">
        <v>0</v>
      </c>
      <c r="H8" s="62">
        <v>13</v>
      </c>
      <c r="I8" s="60">
        <v>2.7</v>
      </c>
      <c r="J8" s="62">
        <v>260</v>
      </c>
      <c r="K8" s="60">
        <v>53.4</v>
      </c>
      <c r="L8" s="62">
        <v>199</v>
      </c>
      <c r="M8" s="60">
        <v>40.9</v>
      </c>
      <c r="N8" s="62">
        <v>0</v>
      </c>
      <c r="O8" s="60">
        <v>0</v>
      </c>
      <c r="P8" s="63">
        <v>13</v>
      </c>
      <c r="Q8" s="59">
        <v>2.7</v>
      </c>
      <c r="R8" s="68">
        <v>4</v>
      </c>
      <c r="S8" s="64">
        <v>0.8</v>
      </c>
      <c r="T8" s="90">
        <v>1397</v>
      </c>
      <c r="U8" s="34">
        <v>100</v>
      </c>
    </row>
    <row r="9" spans="1:21" s="31" customFormat="1" ht="15" customHeight="1" x14ac:dyDescent="0.2">
      <c r="A9" s="26" t="s">
        <v>53</v>
      </c>
      <c r="B9" s="35" t="s">
        <v>25</v>
      </c>
      <c r="C9" s="87">
        <v>48</v>
      </c>
      <c r="D9" s="52">
        <v>23</v>
      </c>
      <c r="E9" s="53">
        <v>47.9</v>
      </c>
      <c r="F9" s="54">
        <v>0</v>
      </c>
      <c r="G9" s="53">
        <v>0</v>
      </c>
      <c r="H9" s="54">
        <v>5</v>
      </c>
      <c r="I9" s="53">
        <v>10.4</v>
      </c>
      <c r="J9" s="54" t="s">
        <v>91</v>
      </c>
      <c r="K9" s="53">
        <v>6.3</v>
      </c>
      <c r="L9" s="54">
        <v>14</v>
      </c>
      <c r="M9" s="53">
        <v>29.2</v>
      </c>
      <c r="N9" s="54">
        <v>0</v>
      </c>
      <c r="O9" s="53">
        <v>0</v>
      </c>
      <c r="P9" s="55" t="s">
        <v>91</v>
      </c>
      <c r="Q9" s="51">
        <v>6.3</v>
      </c>
      <c r="R9" s="52">
        <v>7</v>
      </c>
      <c r="S9" s="56">
        <v>14.6</v>
      </c>
      <c r="T9" s="88">
        <v>495</v>
      </c>
      <c r="U9" s="29">
        <v>100</v>
      </c>
    </row>
    <row r="10" spans="1:21" s="31" customFormat="1" ht="15" customHeight="1" x14ac:dyDescent="0.2">
      <c r="A10" s="26" t="s">
        <v>53</v>
      </c>
      <c r="B10" s="32" t="s">
        <v>1</v>
      </c>
      <c r="C10" s="89">
        <v>256</v>
      </c>
      <c r="D10" s="58">
        <v>16</v>
      </c>
      <c r="E10" s="60">
        <v>6.3</v>
      </c>
      <c r="F10" s="61" t="s">
        <v>91</v>
      </c>
      <c r="G10" s="60">
        <v>0.4</v>
      </c>
      <c r="H10" s="62">
        <v>121</v>
      </c>
      <c r="I10" s="60">
        <v>47.3</v>
      </c>
      <c r="J10" s="62">
        <v>20</v>
      </c>
      <c r="K10" s="60">
        <v>7.8</v>
      </c>
      <c r="L10" s="62">
        <v>88</v>
      </c>
      <c r="M10" s="60">
        <v>34.4</v>
      </c>
      <c r="N10" s="62" t="s">
        <v>91</v>
      </c>
      <c r="O10" s="60">
        <v>1.2</v>
      </c>
      <c r="P10" s="63">
        <v>7</v>
      </c>
      <c r="Q10" s="59">
        <v>2.7</v>
      </c>
      <c r="R10" s="58">
        <v>4</v>
      </c>
      <c r="S10" s="64">
        <v>1.6</v>
      </c>
      <c r="T10" s="90">
        <v>1913</v>
      </c>
      <c r="U10" s="34">
        <v>100</v>
      </c>
    </row>
    <row r="11" spans="1:21" s="31" customFormat="1" ht="15" customHeight="1" x14ac:dyDescent="0.2">
      <c r="A11" s="26" t="s">
        <v>53</v>
      </c>
      <c r="B11" s="35" t="s">
        <v>26</v>
      </c>
      <c r="C11" s="87">
        <v>379</v>
      </c>
      <c r="D11" s="65" t="s">
        <v>91</v>
      </c>
      <c r="E11" s="53">
        <v>0.5</v>
      </c>
      <c r="F11" s="54" t="s">
        <v>91</v>
      </c>
      <c r="G11" s="53">
        <v>0.8</v>
      </c>
      <c r="H11" s="54">
        <v>16</v>
      </c>
      <c r="I11" s="53">
        <v>4.2</v>
      </c>
      <c r="J11" s="54">
        <v>156</v>
      </c>
      <c r="K11" s="53">
        <v>41.2</v>
      </c>
      <c r="L11" s="54">
        <v>195</v>
      </c>
      <c r="M11" s="53">
        <v>51.5</v>
      </c>
      <c r="N11" s="66" t="s">
        <v>91</v>
      </c>
      <c r="O11" s="53">
        <v>0.3</v>
      </c>
      <c r="P11" s="67">
        <v>6</v>
      </c>
      <c r="Q11" s="51">
        <v>1.6</v>
      </c>
      <c r="R11" s="52">
        <v>13</v>
      </c>
      <c r="S11" s="56">
        <v>3.4</v>
      </c>
      <c r="T11" s="88">
        <v>1085</v>
      </c>
      <c r="U11" s="29">
        <v>100</v>
      </c>
    </row>
    <row r="12" spans="1:21" s="31" customFormat="1" ht="15" customHeight="1" x14ac:dyDescent="0.2">
      <c r="A12" s="26" t="s">
        <v>53</v>
      </c>
      <c r="B12" s="32" t="s">
        <v>2</v>
      </c>
      <c r="C12" s="89">
        <v>2040</v>
      </c>
      <c r="D12" s="58">
        <v>20</v>
      </c>
      <c r="E12" s="60" t="s">
        <v>91</v>
      </c>
      <c r="F12" s="62">
        <v>52</v>
      </c>
      <c r="G12" s="60">
        <v>2.5</v>
      </c>
      <c r="H12" s="62">
        <v>1062</v>
      </c>
      <c r="I12" s="60">
        <v>52.1</v>
      </c>
      <c r="J12" s="62">
        <v>352</v>
      </c>
      <c r="K12" s="60">
        <v>17.3</v>
      </c>
      <c r="L12" s="62">
        <v>463</v>
      </c>
      <c r="M12" s="60">
        <v>22.7</v>
      </c>
      <c r="N12" s="62">
        <v>17</v>
      </c>
      <c r="O12" s="60">
        <v>0.8</v>
      </c>
      <c r="P12" s="63">
        <v>74</v>
      </c>
      <c r="Q12" s="59">
        <v>3.6</v>
      </c>
      <c r="R12" s="58">
        <v>298</v>
      </c>
      <c r="S12" s="64">
        <v>14.6</v>
      </c>
      <c r="T12" s="90">
        <v>9883</v>
      </c>
      <c r="U12" s="34">
        <v>100</v>
      </c>
    </row>
    <row r="13" spans="1:21" s="31" customFormat="1" ht="15" customHeight="1" x14ac:dyDescent="0.2">
      <c r="A13" s="26" t="s">
        <v>53</v>
      </c>
      <c r="B13" s="35" t="s">
        <v>27</v>
      </c>
      <c r="C13" s="87">
        <v>210</v>
      </c>
      <c r="D13" s="52">
        <v>6</v>
      </c>
      <c r="E13" s="53">
        <v>2.9</v>
      </c>
      <c r="F13" s="54">
        <v>0</v>
      </c>
      <c r="G13" s="53">
        <v>0</v>
      </c>
      <c r="H13" s="54">
        <v>89</v>
      </c>
      <c r="I13" s="53">
        <v>42.4</v>
      </c>
      <c r="J13" s="54">
        <v>25</v>
      </c>
      <c r="K13" s="53">
        <v>11.9</v>
      </c>
      <c r="L13" s="54">
        <v>81</v>
      </c>
      <c r="M13" s="53">
        <v>38.6</v>
      </c>
      <c r="N13" s="66" t="s">
        <v>91</v>
      </c>
      <c r="O13" s="53">
        <v>1.4</v>
      </c>
      <c r="P13" s="55">
        <v>6</v>
      </c>
      <c r="Q13" s="51">
        <v>2.9</v>
      </c>
      <c r="R13" s="52">
        <v>22</v>
      </c>
      <c r="S13" s="56">
        <v>10.5</v>
      </c>
      <c r="T13" s="88">
        <v>1841</v>
      </c>
      <c r="U13" s="29">
        <v>100</v>
      </c>
    </row>
    <row r="14" spans="1:21" s="31" customFormat="1" ht="15" customHeight="1" x14ac:dyDescent="0.2">
      <c r="A14" s="26" t="s">
        <v>53</v>
      </c>
      <c r="B14" s="32" t="s">
        <v>28</v>
      </c>
      <c r="C14" s="89">
        <v>37</v>
      </c>
      <c r="D14" s="58">
        <v>0</v>
      </c>
      <c r="E14" s="60">
        <v>0</v>
      </c>
      <c r="F14" s="62">
        <v>0</v>
      </c>
      <c r="G14" s="60">
        <v>0</v>
      </c>
      <c r="H14" s="62">
        <v>6</v>
      </c>
      <c r="I14" s="60">
        <v>16.2</v>
      </c>
      <c r="J14" s="62">
        <v>16</v>
      </c>
      <c r="K14" s="60">
        <v>43.2</v>
      </c>
      <c r="L14" s="62">
        <v>15</v>
      </c>
      <c r="M14" s="60">
        <v>40.5</v>
      </c>
      <c r="N14" s="62">
        <v>0</v>
      </c>
      <c r="O14" s="60">
        <v>0</v>
      </c>
      <c r="P14" s="69">
        <v>0</v>
      </c>
      <c r="Q14" s="59">
        <v>0</v>
      </c>
      <c r="R14" s="58" t="s">
        <v>91</v>
      </c>
      <c r="S14" s="64">
        <v>5.4</v>
      </c>
      <c r="T14" s="90">
        <v>1140</v>
      </c>
      <c r="U14" s="34">
        <v>100</v>
      </c>
    </row>
    <row r="15" spans="1:21" s="31" customFormat="1" ht="15" customHeight="1" x14ac:dyDescent="0.2">
      <c r="A15" s="26" t="s">
        <v>53</v>
      </c>
      <c r="B15" s="35" t="s">
        <v>29</v>
      </c>
      <c r="C15" s="87">
        <v>21</v>
      </c>
      <c r="D15" s="52">
        <v>0</v>
      </c>
      <c r="E15" s="53">
        <v>0</v>
      </c>
      <c r="F15" s="54">
        <v>0</v>
      </c>
      <c r="G15" s="53">
        <v>0</v>
      </c>
      <c r="H15" s="54">
        <v>4</v>
      </c>
      <c r="I15" s="53">
        <v>19</v>
      </c>
      <c r="J15" s="54">
        <v>10</v>
      </c>
      <c r="K15" s="53">
        <v>47.6</v>
      </c>
      <c r="L15" s="54">
        <v>7</v>
      </c>
      <c r="M15" s="53">
        <v>33.299999999999997</v>
      </c>
      <c r="N15" s="54">
        <v>0</v>
      </c>
      <c r="O15" s="53">
        <v>0</v>
      </c>
      <c r="P15" s="55">
        <v>0</v>
      </c>
      <c r="Q15" s="51">
        <v>0</v>
      </c>
      <c r="R15" s="52">
        <v>0</v>
      </c>
      <c r="S15" s="56">
        <v>0</v>
      </c>
      <c r="T15" s="88">
        <v>227</v>
      </c>
      <c r="U15" s="29">
        <v>100</v>
      </c>
    </row>
    <row r="16" spans="1:21" s="31" customFormat="1" ht="15" customHeight="1" x14ac:dyDescent="0.2">
      <c r="A16" s="26" t="s">
        <v>53</v>
      </c>
      <c r="B16" s="32" t="s">
        <v>3</v>
      </c>
      <c r="C16" s="89">
        <v>56</v>
      </c>
      <c r="D16" s="58">
        <v>0</v>
      </c>
      <c r="E16" s="60">
        <v>0</v>
      </c>
      <c r="F16" s="62">
        <v>0</v>
      </c>
      <c r="G16" s="60">
        <v>0</v>
      </c>
      <c r="H16" s="62">
        <v>0</v>
      </c>
      <c r="I16" s="60">
        <v>0</v>
      </c>
      <c r="J16" s="62">
        <v>56</v>
      </c>
      <c r="K16" s="60">
        <v>100</v>
      </c>
      <c r="L16" s="62">
        <v>0</v>
      </c>
      <c r="M16" s="60">
        <v>0</v>
      </c>
      <c r="N16" s="62">
        <v>0</v>
      </c>
      <c r="O16" s="60">
        <v>0</v>
      </c>
      <c r="P16" s="63">
        <v>0</v>
      </c>
      <c r="Q16" s="59">
        <v>0</v>
      </c>
      <c r="R16" s="58">
        <v>0</v>
      </c>
      <c r="S16" s="64">
        <v>0</v>
      </c>
      <c r="T16" s="90">
        <v>204</v>
      </c>
      <c r="U16" s="34">
        <v>100</v>
      </c>
    </row>
    <row r="17" spans="1:21" s="31" customFormat="1" ht="15" customHeight="1" x14ac:dyDescent="0.2">
      <c r="A17" s="26" t="s">
        <v>53</v>
      </c>
      <c r="B17" s="35" t="s">
        <v>30</v>
      </c>
      <c r="C17" s="87">
        <v>28</v>
      </c>
      <c r="D17" s="52">
        <v>0</v>
      </c>
      <c r="E17" s="53">
        <v>0</v>
      </c>
      <c r="F17" s="66">
        <v>0</v>
      </c>
      <c r="G17" s="53">
        <v>0</v>
      </c>
      <c r="H17" s="54">
        <v>12</v>
      </c>
      <c r="I17" s="53">
        <v>42.9</v>
      </c>
      <c r="J17" s="54">
        <v>5</v>
      </c>
      <c r="K17" s="53">
        <v>17.899999999999999</v>
      </c>
      <c r="L17" s="54">
        <v>11</v>
      </c>
      <c r="M17" s="53">
        <v>39.299999999999997</v>
      </c>
      <c r="N17" s="66">
        <v>0</v>
      </c>
      <c r="O17" s="53">
        <v>0</v>
      </c>
      <c r="P17" s="55">
        <v>0</v>
      </c>
      <c r="Q17" s="51">
        <v>0</v>
      </c>
      <c r="R17" s="52" t="s">
        <v>91</v>
      </c>
      <c r="S17" s="56">
        <v>7.1</v>
      </c>
      <c r="T17" s="88">
        <v>3954</v>
      </c>
      <c r="U17" s="29">
        <v>100</v>
      </c>
    </row>
    <row r="18" spans="1:21" s="31" customFormat="1" ht="15" customHeight="1" x14ac:dyDescent="0.2">
      <c r="A18" s="26" t="s">
        <v>53</v>
      </c>
      <c r="B18" s="32" t="s">
        <v>31</v>
      </c>
      <c r="C18" s="89">
        <v>1118</v>
      </c>
      <c r="D18" s="68" t="s">
        <v>91</v>
      </c>
      <c r="E18" s="60">
        <v>0.2</v>
      </c>
      <c r="F18" s="62" t="s">
        <v>91</v>
      </c>
      <c r="G18" s="60">
        <v>0.3</v>
      </c>
      <c r="H18" s="62">
        <v>69</v>
      </c>
      <c r="I18" s="60">
        <v>6.2</v>
      </c>
      <c r="J18" s="62">
        <v>696</v>
      </c>
      <c r="K18" s="60">
        <v>62.3</v>
      </c>
      <c r="L18" s="62">
        <v>283</v>
      </c>
      <c r="M18" s="60">
        <v>25.3</v>
      </c>
      <c r="N18" s="62">
        <v>17</v>
      </c>
      <c r="O18" s="60">
        <v>1.5</v>
      </c>
      <c r="P18" s="63">
        <v>48</v>
      </c>
      <c r="Q18" s="59">
        <v>4.3</v>
      </c>
      <c r="R18" s="58">
        <v>13</v>
      </c>
      <c r="S18" s="64">
        <v>1.2</v>
      </c>
      <c r="T18" s="90">
        <v>2444</v>
      </c>
      <c r="U18" s="34">
        <v>99.8</v>
      </c>
    </row>
    <row r="19" spans="1:21" s="31" customFormat="1" ht="15" customHeight="1" x14ac:dyDescent="0.2">
      <c r="A19" s="26" t="s">
        <v>53</v>
      </c>
      <c r="B19" s="35" t="s">
        <v>32</v>
      </c>
      <c r="C19" s="87">
        <v>0</v>
      </c>
      <c r="D19" s="52">
        <v>0</v>
      </c>
      <c r="E19" s="53">
        <v>0</v>
      </c>
      <c r="F19" s="54">
        <v>0</v>
      </c>
      <c r="G19" s="53">
        <v>0</v>
      </c>
      <c r="H19" s="54">
        <v>0</v>
      </c>
      <c r="I19" s="53">
        <v>0</v>
      </c>
      <c r="J19" s="54">
        <v>0</v>
      </c>
      <c r="K19" s="53">
        <v>0</v>
      </c>
      <c r="L19" s="54">
        <v>0</v>
      </c>
      <c r="M19" s="53">
        <v>0</v>
      </c>
      <c r="N19" s="54">
        <v>0</v>
      </c>
      <c r="O19" s="53">
        <v>0</v>
      </c>
      <c r="P19" s="55">
        <v>0</v>
      </c>
      <c r="Q19" s="51">
        <v>0</v>
      </c>
      <c r="R19" s="52">
        <v>0</v>
      </c>
      <c r="S19" s="56">
        <v>0</v>
      </c>
      <c r="T19" s="88">
        <v>287</v>
      </c>
      <c r="U19" s="29">
        <v>100</v>
      </c>
    </row>
    <row r="20" spans="1:21" s="31" customFormat="1" ht="15" customHeight="1" x14ac:dyDescent="0.2">
      <c r="A20" s="26" t="s">
        <v>53</v>
      </c>
      <c r="B20" s="32" t="s">
        <v>4</v>
      </c>
      <c r="C20" s="89">
        <v>95</v>
      </c>
      <c r="D20" s="58">
        <v>0</v>
      </c>
      <c r="E20" s="60">
        <v>0</v>
      </c>
      <c r="F20" s="61" t="s">
        <v>91</v>
      </c>
      <c r="G20" s="60">
        <v>2.1</v>
      </c>
      <c r="H20" s="62">
        <v>34</v>
      </c>
      <c r="I20" s="60">
        <v>35.799999999999997</v>
      </c>
      <c r="J20" s="61">
        <v>0</v>
      </c>
      <c r="K20" s="60">
        <v>0</v>
      </c>
      <c r="L20" s="62">
        <v>56</v>
      </c>
      <c r="M20" s="60">
        <v>58.9</v>
      </c>
      <c r="N20" s="62">
        <v>0</v>
      </c>
      <c r="O20" s="60">
        <v>0</v>
      </c>
      <c r="P20" s="69" t="s">
        <v>91</v>
      </c>
      <c r="Q20" s="59">
        <v>3.2</v>
      </c>
      <c r="R20" s="58">
        <v>12</v>
      </c>
      <c r="S20" s="64">
        <v>12.6</v>
      </c>
      <c r="T20" s="90">
        <v>715</v>
      </c>
      <c r="U20" s="34">
        <v>100</v>
      </c>
    </row>
    <row r="21" spans="1:21" s="31" customFormat="1" ht="15" customHeight="1" x14ac:dyDescent="0.2">
      <c r="A21" s="26" t="s">
        <v>53</v>
      </c>
      <c r="B21" s="35" t="s">
        <v>5</v>
      </c>
      <c r="C21" s="87">
        <v>806</v>
      </c>
      <c r="D21" s="52" t="s">
        <v>91</v>
      </c>
      <c r="E21" s="53">
        <v>0.2</v>
      </c>
      <c r="F21" s="54">
        <v>4</v>
      </c>
      <c r="G21" s="53">
        <v>0.5</v>
      </c>
      <c r="H21" s="54">
        <v>52</v>
      </c>
      <c r="I21" s="53">
        <v>6.5</v>
      </c>
      <c r="J21" s="54">
        <v>388</v>
      </c>
      <c r="K21" s="53">
        <v>48.1</v>
      </c>
      <c r="L21" s="54">
        <v>320</v>
      </c>
      <c r="M21" s="53">
        <v>39.700000000000003</v>
      </c>
      <c r="N21" s="54">
        <v>0</v>
      </c>
      <c r="O21" s="53">
        <v>0</v>
      </c>
      <c r="P21" s="55">
        <v>40</v>
      </c>
      <c r="Q21" s="51">
        <v>5</v>
      </c>
      <c r="R21" s="52">
        <v>7</v>
      </c>
      <c r="S21" s="56">
        <v>0.9</v>
      </c>
      <c r="T21" s="88">
        <v>4134</v>
      </c>
      <c r="U21" s="29">
        <v>99.9</v>
      </c>
    </row>
    <row r="22" spans="1:21" s="31" customFormat="1" ht="15" customHeight="1" x14ac:dyDescent="0.2">
      <c r="A22" s="26" t="s">
        <v>53</v>
      </c>
      <c r="B22" s="32" t="s">
        <v>6</v>
      </c>
      <c r="C22" s="89">
        <v>2991</v>
      </c>
      <c r="D22" s="58">
        <v>13</v>
      </c>
      <c r="E22" s="60">
        <v>0.4</v>
      </c>
      <c r="F22" s="62">
        <v>15</v>
      </c>
      <c r="G22" s="60">
        <v>0.5</v>
      </c>
      <c r="H22" s="62">
        <v>338</v>
      </c>
      <c r="I22" s="60">
        <v>11.3</v>
      </c>
      <c r="J22" s="62">
        <v>761</v>
      </c>
      <c r="K22" s="60">
        <v>25.4</v>
      </c>
      <c r="L22" s="62">
        <v>1728</v>
      </c>
      <c r="M22" s="60">
        <v>57.8</v>
      </c>
      <c r="N22" s="62">
        <v>5</v>
      </c>
      <c r="O22" s="60">
        <v>0.2</v>
      </c>
      <c r="P22" s="63">
        <v>131</v>
      </c>
      <c r="Q22" s="59">
        <v>4.4000000000000004</v>
      </c>
      <c r="R22" s="58">
        <v>124</v>
      </c>
      <c r="S22" s="64">
        <v>4.0999999999999996</v>
      </c>
      <c r="T22" s="90">
        <v>1864</v>
      </c>
      <c r="U22" s="34">
        <v>100</v>
      </c>
    </row>
    <row r="23" spans="1:21" s="31" customFormat="1" ht="15" customHeight="1" x14ac:dyDescent="0.2">
      <c r="A23" s="26" t="s">
        <v>53</v>
      </c>
      <c r="B23" s="35" t="s">
        <v>33</v>
      </c>
      <c r="C23" s="87">
        <v>128</v>
      </c>
      <c r="D23" s="65">
        <v>0</v>
      </c>
      <c r="E23" s="53">
        <v>0</v>
      </c>
      <c r="F23" s="66" t="s">
        <v>91</v>
      </c>
      <c r="G23" s="53">
        <v>1.6</v>
      </c>
      <c r="H23" s="54">
        <v>11</v>
      </c>
      <c r="I23" s="53">
        <v>8.6</v>
      </c>
      <c r="J23" s="54">
        <v>16</v>
      </c>
      <c r="K23" s="53">
        <v>12.5</v>
      </c>
      <c r="L23" s="54">
        <v>95</v>
      </c>
      <c r="M23" s="53">
        <v>74.2</v>
      </c>
      <c r="N23" s="54">
        <v>0</v>
      </c>
      <c r="O23" s="53">
        <v>0</v>
      </c>
      <c r="P23" s="67">
        <v>4</v>
      </c>
      <c r="Q23" s="51">
        <v>3.1</v>
      </c>
      <c r="R23" s="52">
        <v>4</v>
      </c>
      <c r="S23" s="56">
        <v>3.1</v>
      </c>
      <c r="T23" s="88">
        <v>1424</v>
      </c>
      <c r="U23" s="29">
        <v>100</v>
      </c>
    </row>
    <row r="24" spans="1:21" s="31" customFormat="1" ht="15" customHeight="1" x14ac:dyDescent="0.2">
      <c r="A24" s="26" t="s">
        <v>53</v>
      </c>
      <c r="B24" s="32" t="s">
        <v>7</v>
      </c>
      <c r="C24" s="89">
        <v>462</v>
      </c>
      <c r="D24" s="58">
        <v>8</v>
      </c>
      <c r="E24" s="60">
        <v>1.7</v>
      </c>
      <c r="F24" s="62" t="s">
        <v>91</v>
      </c>
      <c r="G24" s="60">
        <v>0.6</v>
      </c>
      <c r="H24" s="62">
        <v>100</v>
      </c>
      <c r="I24" s="60">
        <v>21.6</v>
      </c>
      <c r="J24" s="62">
        <v>77</v>
      </c>
      <c r="K24" s="60">
        <v>16.7</v>
      </c>
      <c r="L24" s="62">
        <v>233</v>
      </c>
      <c r="M24" s="60">
        <v>50.4</v>
      </c>
      <c r="N24" s="61" t="s">
        <v>91</v>
      </c>
      <c r="O24" s="60">
        <v>0.2</v>
      </c>
      <c r="P24" s="63">
        <v>40</v>
      </c>
      <c r="Q24" s="59">
        <v>8.6999999999999993</v>
      </c>
      <c r="R24" s="58">
        <v>15</v>
      </c>
      <c r="S24" s="64">
        <v>3.2</v>
      </c>
      <c r="T24" s="90">
        <v>1396</v>
      </c>
      <c r="U24" s="34">
        <v>100</v>
      </c>
    </row>
    <row r="25" spans="1:21" s="31" customFormat="1" ht="15" customHeight="1" x14ac:dyDescent="0.2">
      <c r="A25" s="26" t="s">
        <v>53</v>
      </c>
      <c r="B25" s="35" t="s">
        <v>34</v>
      </c>
      <c r="C25" s="87">
        <v>136</v>
      </c>
      <c r="D25" s="52" t="s">
        <v>91</v>
      </c>
      <c r="E25" s="53">
        <v>1.5</v>
      </c>
      <c r="F25" s="54">
        <v>0</v>
      </c>
      <c r="G25" s="53">
        <v>0</v>
      </c>
      <c r="H25" s="54">
        <v>4</v>
      </c>
      <c r="I25" s="53">
        <v>2.9</v>
      </c>
      <c r="J25" s="54">
        <v>17</v>
      </c>
      <c r="K25" s="53">
        <v>12.5</v>
      </c>
      <c r="L25" s="54">
        <v>108</v>
      </c>
      <c r="M25" s="53">
        <v>79.400000000000006</v>
      </c>
      <c r="N25" s="54">
        <v>0</v>
      </c>
      <c r="O25" s="53">
        <v>0</v>
      </c>
      <c r="P25" s="55">
        <v>5</v>
      </c>
      <c r="Q25" s="51">
        <v>3.7</v>
      </c>
      <c r="R25" s="52" t="s">
        <v>91</v>
      </c>
      <c r="S25" s="56">
        <v>1.5</v>
      </c>
      <c r="T25" s="88">
        <v>1422</v>
      </c>
      <c r="U25" s="29">
        <v>100</v>
      </c>
    </row>
    <row r="26" spans="1:21" s="31" customFormat="1" ht="15" customHeight="1" x14ac:dyDescent="0.2">
      <c r="A26" s="26" t="s">
        <v>53</v>
      </c>
      <c r="B26" s="32" t="s">
        <v>35</v>
      </c>
      <c r="C26" s="89">
        <v>246</v>
      </c>
      <c r="D26" s="68" t="s">
        <v>91</v>
      </c>
      <c r="E26" s="60">
        <v>0.8</v>
      </c>
      <c r="F26" s="61" t="s">
        <v>91</v>
      </c>
      <c r="G26" s="60">
        <v>0.4</v>
      </c>
      <c r="H26" s="62">
        <v>14</v>
      </c>
      <c r="I26" s="60">
        <v>5.7</v>
      </c>
      <c r="J26" s="62">
        <v>152</v>
      </c>
      <c r="K26" s="60">
        <v>61.8</v>
      </c>
      <c r="L26" s="62">
        <v>74</v>
      </c>
      <c r="M26" s="60">
        <v>30.1</v>
      </c>
      <c r="N26" s="62">
        <v>0</v>
      </c>
      <c r="O26" s="60">
        <v>0</v>
      </c>
      <c r="P26" s="63" t="s">
        <v>91</v>
      </c>
      <c r="Q26" s="59">
        <v>1.2</v>
      </c>
      <c r="R26" s="58">
        <v>11</v>
      </c>
      <c r="S26" s="64">
        <v>4.5</v>
      </c>
      <c r="T26" s="90">
        <v>1343</v>
      </c>
      <c r="U26" s="34">
        <v>100</v>
      </c>
    </row>
    <row r="27" spans="1:21" s="31" customFormat="1" ht="15" customHeight="1" x14ac:dyDescent="0.2">
      <c r="A27" s="26" t="s">
        <v>53</v>
      </c>
      <c r="B27" s="35" t="s">
        <v>8</v>
      </c>
      <c r="C27" s="87">
        <v>101</v>
      </c>
      <c r="D27" s="52">
        <v>0</v>
      </c>
      <c r="E27" s="53">
        <v>0</v>
      </c>
      <c r="F27" s="54">
        <v>0</v>
      </c>
      <c r="G27" s="53">
        <v>0</v>
      </c>
      <c r="H27" s="66">
        <v>0</v>
      </c>
      <c r="I27" s="53">
        <v>0</v>
      </c>
      <c r="J27" s="66" t="s">
        <v>91</v>
      </c>
      <c r="K27" s="53" t="s">
        <v>91</v>
      </c>
      <c r="L27" s="54">
        <v>93</v>
      </c>
      <c r="M27" s="53">
        <v>92.1</v>
      </c>
      <c r="N27" s="54">
        <v>0</v>
      </c>
      <c r="O27" s="53">
        <v>0</v>
      </c>
      <c r="P27" s="67">
        <v>5</v>
      </c>
      <c r="Q27" s="51">
        <v>5</v>
      </c>
      <c r="R27" s="52">
        <v>13</v>
      </c>
      <c r="S27" s="56">
        <v>12.9</v>
      </c>
      <c r="T27" s="88">
        <v>573</v>
      </c>
      <c r="U27" s="29">
        <v>100</v>
      </c>
    </row>
    <row r="28" spans="1:21" s="31" customFormat="1" ht="15" customHeight="1" x14ac:dyDescent="0.2">
      <c r="A28" s="26" t="s">
        <v>53</v>
      </c>
      <c r="B28" s="32" t="s">
        <v>36</v>
      </c>
      <c r="C28" s="89">
        <v>53</v>
      </c>
      <c r="D28" s="68" t="s">
        <v>91</v>
      </c>
      <c r="E28" s="60">
        <v>3.8</v>
      </c>
      <c r="F28" s="62">
        <v>0</v>
      </c>
      <c r="G28" s="60">
        <v>0</v>
      </c>
      <c r="H28" s="62">
        <v>11</v>
      </c>
      <c r="I28" s="60">
        <v>20.8</v>
      </c>
      <c r="J28" s="62">
        <v>34</v>
      </c>
      <c r="K28" s="60">
        <v>64.2</v>
      </c>
      <c r="L28" s="62">
        <v>6</v>
      </c>
      <c r="M28" s="60">
        <v>11.3</v>
      </c>
      <c r="N28" s="62">
        <v>0</v>
      </c>
      <c r="O28" s="60">
        <v>0</v>
      </c>
      <c r="P28" s="63">
        <v>0</v>
      </c>
      <c r="Q28" s="59">
        <v>0</v>
      </c>
      <c r="R28" s="58">
        <v>4</v>
      </c>
      <c r="S28" s="64">
        <v>7.5</v>
      </c>
      <c r="T28" s="90">
        <v>1435</v>
      </c>
      <c r="U28" s="34">
        <v>100</v>
      </c>
    </row>
    <row r="29" spans="1:21" s="31" customFormat="1" ht="15" customHeight="1" x14ac:dyDescent="0.2">
      <c r="A29" s="26" t="s">
        <v>53</v>
      </c>
      <c r="B29" s="35" t="s">
        <v>37</v>
      </c>
      <c r="C29" s="87">
        <v>100</v>
      </c>
      <c r="D29" s="65" t="s">
        <v>91</v>
      </c>
      <c r="E29" s="53" t="s">
        <v>91</v>
      </c>
      <c r="F29" s="54" t="s">
        <v>91</v>
      </c>
      <c r="G29" s="53" t="s">
        <v>91</v>
      </c>
      <c r="H29" s="54">
        <v>14</v>
      </c>
      <c r="I29" s="53">
        <v>14</v>
      </c>
      <c r="J29" s="54">
        <v>10</v>
      </c>
      <c r="K29" s="53">
        <v>10</v>
      </c>
      <c r="L29" s="54">
        <v>70</v>
      </c>
      <c r="M29" s="53">
        <v>70</v>
      </c>
      <c r="N29" s="54">
        <v>0</v>
      </c>
      <c r="O29" s="53">
        <v>0</v>
      </c>
      <c r="P29" s="67" t="s">
        <v>91</v>
      </c>
      <c r="Q29" s="51" t="s">
        <v>91</v>
      </c>
      <c r="R29" s="52">
        <v>0</v>
      </c>
      <c r="S29" s="56">
        <v>0</v>
      </c>
      <c r="T29" s="88">
        <v>1859</v>
      </c>
      <c r="U29" s="29">
        <v>100</v>
      </c>
    </row>
    <row r="30" spans="1:21" s="31" customFormat="1" ht="15" customHeight="1" x14ac:dyDescent="0.2">
      <c r="A30" s="26" t="s">
        <v>53</v>
      </c>
      <c r="B30" s="32" t="s">
        <v>38</v>
      </c>
      <c r="C30" s="89">
        <v>990</v>
      </c>
      <c r="D30" s="58">
        <v>7</v>
      </c>
      <c r="E30" s="60">
        <v>0.7</v>
      </c>
      <c r="F30" s="62">
        <v>12</v>
      </c>
      <c r="G30" s="60">
        <v>1.2</v>
      </c>
      <c r="H30" s="62">
        <v>58</v>
      </c>
      <c r="I30" s="60">
        <v>5.9</v>
      </c>
      <c r="J30" s="62">
        <v>299</v>
      </c>
      <c r="K30" s="60">
        <v>30.2</v>
      </c>
      <c r="L30" s="62">
        <v>591</v>
      </c>
      <c r="M30" s="60">
        <v>59.7</v>
      </c>
      <c r="N30" s="62">
        <v>0</v>
      </c>
      <c r="O30" s="60">
        <v>0</v>
      </c>
      <c r="P30" s="63">
        <v>23</v>
      </c>
      <c r="Q30" s="59">
        <v>2.2999999999999998</v>
      </c>
      <c r="R30" s="58">
        <v>71</v>
      </c>
      <c r="S30" s="64">
        <v>7.2</v>
      </c>
      <c r="T30" s="90">
        <v>3672</v>
      </c>
      <c r="U30" s="34">
        <v>100</v>
      </c>
    </row>
    <row r="31" spans="1:21" s="31" customFormat="1" ht="15" customHeight="1" x14ac:dyDescent="0.2">
      <c r="A31" s="26" t="s">
        <v>53</v>
      </c>
      <c r="B31" s="35" t="s">
        <v>9</v>
      </c>
      <c r="C31" s="87">
        <v>317</v>
      </c>
      <c r="D31" s="52">
        <v>11</v>
      </c>
      <c r="E31" s="53">
        <v>3.5</v>
      </c>
      <c r="F31" s="54">
        <v>5</v>
      </c>
      <c r="G31" s="53">
        <v>1.6</v>
      </c>
      <c r="H31" s="54">
        <v>22</v>
      </c>
      <c r="I31" s="53">
        <v>6.9</v>
      </c>
      <c r="J31" s="54">
        <v>54</v>
      </c>
      <c r="K31" s="53">
        <v>17</v>
      </c>
      <c r="L31" s="54">
        <v>204</v>
      </c>
      <c r="M31" s="53">
        <v>64.400000000000006</v>
      </c>
      <c r="N31" s="54">
        <v>0</v>
      </c>
      <c r="O31" s="53">
        <v>0</v>
      </c>
      <c r="P31" s="55">
        <v>21</v>
      </c>
      <c r="Q31" s="51">
        <v>6.6</v>
      </c>
      <c r="R31" s="52">
        <v>10</v>
      </c>
      <c r="S31" s="56">
        <v>3.2</v>
      </c>
      <c r="T31" s="88">
        <v>2056</v>
      </c>
      <c r="U31" s="29">
        <v>100</v>
      </c>
    </row>
    <row r="32" spans="1:21" s="31" customFormat="1" ht="15" customHeight="1" x14ac:dyDescent="0.2">
      <c r="A32" s="26" t="s">
        <v>53</v>
      </c>
      <c r="B32" s="32" t="s">
        <v>39</v>
      </c>
      <c r="C32" s="89">
        <v>480</v>
      </c>
      <c r="D32" s="58">
        <v>0</v>
      </c>
      <c r="E32" s="60">
        <v>0</v>
      </c>
      <c r="F32" s="62">
        <v>5</v>
      </c>
      <c r="G32" s="60" t="s">
        <v>91</v>
      </c>
      <c r="H32" s="62">
        <v>7</v>
      </c>
      <c r="I32" s="60">
        <v>1.5</v>
      </c>
      <c r="J32" s="62">
        <v>353</v>
      </c>
      <c r="K32" s="60">
        <v>73.5</v>
      </c>
      <c r="L32" s="62">
        <v>111</v>
      </c>
      <c r="M32" s="60">
        <v>23.1</v>
      </c>
      <c r="N32" s="62">
        <v>0</v>
      </c>
      <c r="O32" s="60">
        <v>0</v>
      </c>
      <c r="P32" s="63">
        <v>4</v>
      </c>
      <c r="Q32" s="59">
        <v>0.8</v>
      </c>
      <c r="R32" s="68" t="s">
        <v>91</v>
      </c>
      <c r="S32" s="64">
        <v>0.4</v>
      </c>
      <c r="T32" s="90">
        <v>967</v>
      </c>
      <c r="U32" s="34">
        <v>100</v>
      </c>
    </row>
    <row r="33" spans="1:21" s="31" customFormat="1" ht="15" customHeight="1" x14ac:dyDescent="0.2">
      <c r="A33" s="26" t="s">
        <v>53</v>
      </c>
      <c r="B33" s="35" t="s">
        <v>23</v>
      </c>
      <c r="C33" s="87">
        <v>1288</v>
      </c>
      <c r="D33" s="52">
        <v>8</v>
      </c>
      <c r="E33" s="53">
        <v>0.6</v>
      </c>
      <c r="F33" s="66" t="s">
        <v>91</v>
      </c>
      <c r="G33" s="53">
        <v>0.1</v>
      </c>
      <c r="H33" s="54">
        <v>112</v>
      </c>
      <c r="I33" s="53">
        <v>8.6999999999999993</v>
      </c>
      <c r="J33" s="54">
        <v>196</v>
      </c>
      <c r="K33" s="53">
        <v>15.2</v>
      </c>
      <c r="L33" s="54">
        <v>921</v>
      </c>
      <c r="M33" s="53">
        <v>71.5</v>
      </c>
      <c r="N33" s="54">
        <v>4</v>
      </c>
      <c r="O33" s="53">
        <v>0.3</v>
      </c>
      <c r="P33" s="55">
        <v>46</v>
      </c>
      <c r="Q33" s="51">
        <v>3.6</v>
      </c>
      <c r="R33" s="52">
        <v>25</v>
      </c>
      <c r="S33" s="56">
        <v>1.9</v>
      </c>
      <c r="T33" s="88">
        <v>2281</v>
      </c>
      <c r="U33" s="29">
        <v>100</v>
      </c>
    </row>
    <row r="34" spans="1:21" s="31" customFormat="1" ht="15" customHeight="1" x14ac:dyDescent="0.2">
      <c r="A34" s="26" t="s">
        <v>53</v>
      </c>
      <c r="B34" s="32" t="s">
        <v>10</v>
      </c>
      <c r="C34" s="89">
        <v>146</v>
      </c>
      <c r="D34" s="58">
        <v>78</v>
      </c>
      <c r="E34" s="60">
        <v>53.4</v>
      </c>
      <c r="F34" s="62">
        <v>0</v>
      </c>
      <c r="G34" s="60">
        <v>0</v>
      </c>
      <c r="H34" s="62">
        <v>6</v>
      </c>
      <c r="I34" s="60">
        <v>4.0999999999999996</v>
      </c>
      <c r="J34" s="61" t="s">
        <v>91</v>
      </c>
      <c r="K34" s="60">
        <v>1.4</v>
      </c>
      <c r="L34" s="62">
        <v>42</v>
      </c>
      <c r="M34" s="60">
        <v>28.8</v>
      </c>
      <c r="N34" s="61">
        <v>0</v>
      </c>
      <c r="O34" s="60">
        <v>0</v>
      </c>
      <c r="P34" s="69">
        <v>18</v>
      </c>
      <c r="Q34" s="59">
        <v>12.3</v>
      </c>
      <c r="R34" s="68">
        <v>51</v>
      </c>
      <c r="S34" s="64">
        <v>34.9</v>
      </c>
      <c r="T34" s="90">
        <v>794</v>
      </c>
      <c r="U34" s="34">
        <v>100</v>
      </c>
    </row>
    <row r="35" spans="1:21" s="31" customFormat="1" ht="15" customHeight="1" x14ac:dyDescent="0.2">
      <c r="A35" s="26" t="s">
        <v>53</v>
      </c>
      <c r="B35" s="35" t="s">
        <v>40</v>
      </c>
      <c r="C35" s="87">
        <v>49</v>
      </c>
      <c r="D35" s="52">
        <v>4</v>
      </c>
      <c r="E35" s="53">
        <v>8.1999999999999993</v>
      </c>
      <c r="F35" s="54">
        <v>0</v>
      </c>
      <c r="G35" s="53">
        <v>0</v>
      </c>
      <c r="H35" s="54">
        <v>8</v>
      </c>
      <c r="I35" s="53">
        <v>16.3</v>
      </c>
      <c r="J35" s="66">
        <v>6</v>
      </c>
      <c r="K35" s="53">
        <v>12.2</v>
      </c>
      <c r="L35" s="54">
        <v>31</v>
      </c>
      <c r="M35" s="53">
        <v>63.3</v>
      </c>
      <c r="N35" s="54">
        <v>0</v>
      </c>
      <c r="O35" s="53">
        <v>0</v>
      </c>
      <c r="P35" s="67">
        <v>0</v>
      </c>
      <c r="Q35" s="51">
        <v>0</v>
      </c>
      <c r="R35" s="65" t="s">
        <v>91</v>
      </c>
      <c r="S35" s="56">
        <v>4.0999999999999996</v>
      </c>
      <c r="T35" s="88">
        <v>1050</v>
      </c>
      <c r="U35" s="29">
        <v>100</v>
      </c>
    </row>
    <row r="36" spans="1:21" s="31" customFormat="1" ht="15" customHeight="1" x14ac:dyDescent="0.2">
      <c r="A36" s="26" t="s">
        <v>53</v>
      </c>
      <c r="B36" s="32" t="s">
        <v>41</v>
      </c>
      <c r="C36" s="89">
        <v>30</v>
      </c>
      <c r="D36" s="58" t="s">
        <v>91</v>
      </c>
      <c r="E36" s="60">
        <v>10</v>
      </c>
      <c r="F36" s="61" t="s">
        <v>91</v>
      </c>
      <c r="G36" s="60">
        <v>3.3</v>
      </c>
      <c r="H36" s="61" t="s">
        <v>91</v>
      </c>
      <c r="I36" s="60">
        <v>3.3</v>
      </c>
      <c r="J36" s="62" t="s">
        <v>91</v>
      </c>
      <c r="K36" s="60">
        <v>6.7</v>
      </c>
      <c r="L36" s="62">
        <v>18</v>
      </c>
      <c r="M36" s="60">
        <v>60</v>
      </c>
      <c r="N36" s="62" t="s">
        <v>91</v>
      </c>
      <c r="O36" s="60">
        <v>3.3</v>
      </c>
      <c r="P36" s="63">
        <v>4</v>
      </c>
      <c r="Q36" s="59">
        <v>13.3</v>
      </c>
      <c r="R36" s="58" t="s">
        <v>91</v>
      </c>
      <c r="S36" s="64">
        <v>6.7</v>
      </c>
      <c r="T36" s="90">
        <v>652</v>
      </c>
      <c r="U36" s="34">
        <v>100</v>
      </c>
    </row>
    <row r="37" spans="1:21" s="31" customFormat="1" ht="15" customHeight="1" x14ac:dyDescent="0.2">
      <c r="A37" s="26" t="s">
        <v>53</v>
      </c>
      <c r="B37" s="35" t="s">
        <v>11</v>
      </c>
      <c r="C37" s="87">
        <v>7</v>
      </c>
      <c r="D37" s="52">
        <v>0</v>
      </c>
      <c r="E37" s="53">
        <v>0</v>
      </c>
      <c r="F37" s="54">
        <v>0</v>
      </c>
      <c r="G37" s="53">
        <v>0</v>
      </c>
      <c r="H37" s="54">
        <v>0</v>
      </c>
      <c r="I37" s="53">
        <v>0</v>
      </c>
      <c r="J37" s="54">
        <v>0</v>
      </c>
      <c r="K37" s="53">
        <v>0</v>
      </c>
      <c r="L37" s="66">
        <v>7</v>
      </c>
      <c r="M37" s="53">
        <v>100</v>
      </c>
      <c r="N37" s="54">
        <v>0</v>
      </c>
      <c r="O37" s="53">
        <v>0</v>
      </c>
      <c r="P37" s="55">
        <v>0</v>
      </c>
      <c r="Q37" s="51">
        <v>0</v>
      </c>
      <c r="R37" s="52">
        <v>0</v>
      </c>
      <c r="S37" s="56">
        <v>0</v>
      </c>
      <c r="T37" s="88">
        <v>482</v>
      </c>
      <c r="U37" s="29">
        <v>100</v>
      </c>
    </row>
    <row r="38" spans="1:21" s="31" customFormat="1" ht="15" customHeight="1" x14ac:dyDescent="0.2">
      <c r="A38" s="26" t="s">
        <v>53</v>
      </c>
      <c r="B38" s="32" t="s">
        <v>12</v>
      </c>
      <c r="C38" s="89">
        <v>34</v>
      </c>
      <c r="D38" s="58">
        <v>0</v>
      </c>
      <c r="E38" s="60">
        <v>0</v>
      </c>
      <c r="F38" s="62" t="s">
        <v>91</v>
      </c>
      <c r="G38" s="60">
        <v>5.9</v>
      </c>
      <c r="H38" s="62">
        <v>6</v>
      </c>
      <c r="I38" s="60">
        <v>17.600000000000001</v>
      </c>
      <c r="J38" s="62">
        <v>11</v>
      </c>
      <c r="K38" s="60">
        <v>32.4</v>
      </c>
      <c r="L38" s="62">
        <v>15</v>
      </c>
      <c r="M38" s="60">
        <v>44.1</v>
      </c>
      <c r="N38" s="62">
        <v>0</v>
      </c>
      <c r="O38" s="60">
        <v>0</v>
      </c>
      <c r="P38" s="63">
        <v>0</v>
      </c>
      <c r="Q38" s="59">
        <v>0</v>
      </c>
      <c r="R38" s="58" t="s">
        <v>91</v>
      </c>
      <c r="S38" s="64">
        <v>5.9</v>
      </c>
      <c r="T38" s="90">
        <v>2469</v>
      </c>
      <c r="U38" s="34">
        <v>100</v>
      </c>
    </row>
    <row r="39" spans="1:21" s="31" customFormat="1" ht="15" customHeight="1" x14ac:dyDescent="0.2">
      <c r="A39" s="26" t="s">
        <v>53</v>
      </c>
      <c r="B39" s="35" t="s">
        <v>13</v>
      </c>
      <c r="C39" s="87">
        <v>1011</v>
      </c>
      <c r="D39" s="52">
        <v>59</v>
      </c>
      <c r="E39" s="53">
        <v>5.8</v>
      </c>
      <c r="F39" s="54">
        <v>7</v>
      </c>
      <c r="G39" s="53">
        <v>0.7</v>
      </c>
      <c r="H39" s="54">
        <v>734</v>
      </c>
      <c r="I39" s="53">
        <v>72.599999999999994</v>
      </c>
      <c r="J39" s="54">
        <v>35</v>
      </c>
      <c r="K39" s="53">
        <v>3.5</v>
      </c>
      <c r="L39" s="54">
        <v>149</v>
      </c>
      <c r="M39" s="53">
        <v>14.7</v>
      </c>
      <c r="N39" s="54">
        <v>0</v>
      </c>
      <c r="O39" s="53">
        <v>0</v>
      </c>
      <c r="P39" s="55">
        <v>27</v>
      </c>
      <c r="Q39" s="51">
        <v>2.7</v>
      </c>
      <c r="R39" s="52">
        <v>151</v>
      </c>
      <c r="S39" s="56">
        <v>14.9</v>
      </c>
      <c r="T39" s="88">
        <v>872</v>
      </c>
      <c r="U39" s="29">
        <v>100</v>
      </c>
    </row>
    <row r="40" spans="1:21" s="31" customFormat="1" ht="15" customHeight="1" x14ac:dyDescent="0.2">
      <c r="A40" s="26" t="s">
        <v>53</v>
      </c>
      <c r="B40" s="32" t="s">
        <v>14</v>
      </c>
      <c r="C40" s="89">
        <v>169</v>
      </c>
      <c r="D40" s="68" t="s">
        <v>91</v>
      </c>
      <c r="E40" s="60">
        <v>1.2</v>
      </c>
      <c r="F40" s="61">
        <v>0</v>
      </c>
      <c r="G40" s="60">
        <v>0</v>
      </c>
      <c r="H40" s="62">
        <v>16</v>
      </c>
      <c r="I40" s="60">
        <v>9.5</v>
      </c>
      <c r="J40" s="62">
        <v>26</v>
      </c>
      <c r="K40" s="60">
        <v>15.4</v>
      </c>
      <c r="L40" s="62">
        <v>123</v>
      </c>
      <c r="M40" s="60">
        <v>72.8</v>
      </c>
      <c r="N40" s="61">
        <v>0</v>
      </c>
      <c r="O40" s="60">
        <v>0</v>
      </c>
      <c r="P40" s="63" t="s">
        <v>91</v>
      </c>
      <c r="Q40" s="59">
        <v>1.2</v>
      </c>
      <c r="R40" s="68" t="s">
        <v>91</v>
      </c>
      <c r="S40" s="64">
        <v>1.8</v>
      </c>
      <c r="T40" s="90">
        <v>4894</v>
      </c>
      <c r="U40" s="34">
        <v>100</v>
      </c>
    </row>
    <row r="41" spans="1:21" s="31" customFormat="1" ht="15" customHeight="1" x14ac:dyDescent="0.2">
      <c r="A41" s="26" t="s">
        <v>53</v>
      </c>
      <c r="B41" s="35" t="s">
        <v>15</v>
      </c>
      <c r="C41" s="87">
        <v>688</v>
      </c>
      <c r="D41" s="52">
        <v>17</v>
      </c>
      <c r="E41" s="53">
        <v>2.5</v>
      </c>
      <c r="F41" s="66">
        <v>4</v>
      </c>
      <c r="G41" s="53">
        <v>0.6</v>
      </c>
      <c r="H41" s="54">
        <v>75</v>
      </c>
      <c r="I41" s="53">
        <v>10.9</v>
      </c>
      <c r="J41" s="54">
        <v>363</v>
      </c>
      <c r="K41" s="53">
        <v>52.8</v>
      </c>
      <c r="L41" s="54">
        <v>194</v>
      </c>
      <c r="M41" s="53">
        <v>28.2</v>
      </c>
      <c r="N41" s="54" t="s">
        <v>91</v>
      </c>
      <c r="O41" s="53">
        <v>0.4</v>
      </c>
      <c r="P41" s="55">
        <v>32</v>
      </c>
      <c r="Q41" s="51">
        <v>4.7</v>
      </c>
      <c r="R41" s="52">
        <v>26</v>
      </c>
      <c r="S41" s="56">
        <v>3.8</v>
      </c>
      <c r="T41" s="88">
        <v>2587</v>
      </c>
      <c r="U41" s="29">
        <v>100</v>
      </c>
    </row>
    <row r="42" spans="1:21" s="31" customFormat="1" ht="15" customHeight="1" x14ac:dyDescent="0.2">
      <c r="A42" s="26" t="s">
        <v>53</v>
      </c>
      <c r="B42" s="32" t="s">
        <v>16</v>
      </c>
      <c r="C42" s="89">
        <v>63</v>
      </c>
      <c r="D42" s="58">
        <v>34</v>
      </c>
      <c r="E42" s="60">
        <v>54</v>
      </c>
      <c r="F42" s="62">
        <v>0</v>
      </c>
      <c r="G42" s="60">
        <v>0</v>
      </c>
      <c r="H42" s="62">
        <v>4</v>
      </c>
      <c r="I42" s="60">
        <v>6.3</v>
      </c>
      <c r="J42" s="61">
        <v>6</v>
      </c>
      <c r="K42" s="60">
        <v>9.5</v>
      </c>
      <c r="L42" s="62">
        <v>19</v>
      </c>
      <c r="M42" s="60">
        <v>30.2</v>
      </c>
      <c r="N42" s="62">
        <v>0</v>
      </c>
      <c r="O42" s="60">
        <v>0</v>
      </c>
      <c r="P42" s="63">
        <v>0</v>
      </c>
      <c r="Q42" s="59">
        <v>0</v>
      </c>
      <c r="R42" s="68">
        <v>4</v>
      </c>
      <c r="S42" s="64">
        <v>6.3</v>
      </c>
      <c r="T42" s="90">
        <v>451</v>
      </c>
      <c r="U42" s="34">
        <v>100</v>
      </c>
    </row>
    <row r="43" spans="1:21" s="31" customFormat="1" ht="15" customHeight="1" x14ac:dyDescent="0.2">
      <c r="A43" s="26" t="s">
        <v>53</v>
      </c>
      <c r="B43" s="35" t="s">
        <v>17</v>
      </c>
      <c r="C43" s="87">
        <v>11301</v>
      </c>
      <c r="D43" s="52">
        <v>23</v>
      </c>
      <c r="E43" s="53">
        <v>0.2</v>
      </c>
      <c r="F43" s="54">
        <v>39</v>
      </c>
      <c r="G43" s="53">
        <v>0.3</v>
      </c>
      <c r="H43" s="54">
        <v>458</v>
      </c>
      <c r="I43" s="53">
        <v>4.0999999999999996</v>
      </c>
      <c r="J43" s="54">
        <v>2971</v>
      </c>
      <c r="K43" s="53">
        <v>26.3</v>
      </c>
      <c r="L43" s="54">
        <v>7148</v>
      </c>
      <c r="M43" s="53">
        <v>63.3</v>
      </c>
      <c r="N43" s="54">
        <v>11</v>
      </c>
      <c r="O43" s="53">
        <v>0.1</v>
      </c>
      <c r="P43" s="55">
        <v>651</v>
      </c>
      <c r="Q43" s="51">
        <v>5.8</v>
      </c>
      <c r="R43" s="52">
        <v>130</v>
      </c>
      <c r="S43" s="56">
        <v>1.2</v>
      </c>
      <c r="T43" s="88">
        <v>3609</v>
      </c>
      <c r="U43" s="29">
        <v>100</v>
      </c>
    </row>
    <row r="44" spans="1:21" s="31" customFormat="1" ht="15" customHeight="1" x14ac:dyDescent="0.2">
      <c r="A44" s="26" t="s">
        <v>53</v>
      </c>
      <c r="B44" s="32" t="s">
        <v>18</v>
      </c>
      <c r="C44" s="89">
        <v>3344</v>
      </c>
      <c r="D44" s="58">
        <v>273</v>
      </c>
      <c r="E44" s="60">
        <v>8.1999999999999993</v>
      </c>
      <c r="F44" s="62" t="s">
        <v>91</v>
      </c>
      <c r="G44" s="60">
        <v>0.1</v>
      </c>
      <c r="H44" s="62">
        <v>624</v>
      </c>
      <c r="I44" s="60">
        <v>18.7</v>
      </c>
      <c r="J44" s="62">
        <v>1410</v>
      </c>
      <c r="K44" s="60">
        <v>42.2</v>
      </c>
      <c r="L44" s="62">
        <v>714</v>
      </c>
      <c r="M44" s="60">
        <v>21.4</v>
      </c>
      <c r="N44" s="62">
        <v>5</v>
      </c>
      <c r="O44" s="60">
        <v>0.1</v>
      </c>
      <c r="P44" s="63">
        <v>316</v>
      </c>
      <c r="Q44" s="59">
        <v>9.4</v>
      </c>
      <c r="R44" s="58">
        <v>295</v>
      </c>
      <c r="S44" s="64">
        <v>8.8000000000000007</v>
      </c>
      <c r="T44" s="90">
        <v>1811</v>
      </c>
      <c r="U44" s="34">
        <v>100</v>
      </c>
    </row>
    <row r="45" spans="1:21" s="31" customFormat="1" ht="15" customHeight="1" x14ac:dyDescent="0.2">
      <c r="A45" s="26" t="s">
        <v>53</v>
      </c>
      <c r="B45" s="35" t="s">
        <v>42</v>
      </c>
      <c r="C45" s="87">
        <v>158</v>
      </c>
      <c r="D45" s="52">
        <v>0</v>
      </c>
      <c r="E45" s="53">
        <v>0</v>
      </c>
      <c r="F45" s="66">
        <v>4</v>
      </c>
      <c r="G45" s="53">
        <v>2.5</v>
      </c>
      <c r="H45" s="54">
        <v>46</v>
      </c>
      <c r="I45" s="53">
        <v>29.1</v>
      </c>
      <c r="J45" s="54">
        <v>9</v>
      </c>
      <c r="K45" s="53">
        <v>5.7</v>
      </c>
      <c r="L45" s="54">
        <v>87</v>
      </c>
      <c r="M45" s="53">
        <v>55.1</v>
      </c>
      <c r="N45" s="66">
        <v>4</v>
      </c>
      <c r="O45" s="53">
        <v>2.5</v>
      </c>
      <c r="P45" s="55">
        <v>8</v>
      </c>
      <c r="Q45" s="51">
        <v>5.0999999999999996</v>
      </c>
      <c r="R45" s="52">
        <v>7</v>
      </c>
      <c r="S45" s="56">
        <v>4.4000000000000004</v>
      </c>
      <c r="T45" s="88">
        <v>1309</v>
      </c>
      <c r="U45" s="29">
        <v>99.9</v>
      </c>
    </row>
    <row r="46" spans="1:21" s="31" customFormat="1" ht="15" customHeight="1" x14ac:dyDescent="0.2">
      <c r="A46" s="26" t="s">
        <v>53</v>
      </c>
      <c r="B46" s="32" t="s">
        <v>19</v>
      </c>
      <c r="C46" s="89">
        <v>241</v>
      </c>
      <c r="D46" s="68" t="s">
        <v>91</v>
      </c>
      <c r="E46" s="60">
        <v>0.8</v>
      </c>
      <c r="F46" s="62">
        <v>0</v>
      </c>
      <c r="G46" s="60">
        <v>0</v>
      </c>
      <c r="H46" s="62">
        <v>53</v>
      </c>
      <c r="I46" s="60">
        <v>22</v>
      </c>
      <c r="J46" s="62">
        <v>57</v>
      </c>
      <c r="K46" s="60">
        <v>23.7</v>
      </c>
      <c r="L46" s="62">
        <v>111</v>
      </c>
      <c r="M46" s="60">
        <v>46.1</v>
      </c>
      <c r="N46" s="62">
        <v>0</v>
      </c>
      <c r="O46" s="60">
        <v>0</v>
      </c>
      <c r="P46" s="63">
        <v>18</v>
      </c>
      <c r="Q46" s="59">
        <v>7.5</v>
      </c>
      <c r="R46" s="58">
        <v>8</v>
      </c>
      <c r="S46" s="64">
        <v>3.3</v>
      </c>
      <c r="T46" s="90">
        <v>3056</v>
      </c>
      <c r="U46" s="34">
        <v>93</v>
      </c>
    </row>
    <row r="47" spans="1:21" s="31" customFormat="1" ht="15" customHeight="1" x14ac:dyDescent="0.2">
      <c r="A47" s="26" t="s">
        <v>53</v>
      </c>
      <c r="B47" s="35" t="s">
        <v>43</v>
      </c>
      <c r="C47" s="87">
        <v>0</v>
      </c>
      <c r="D47" s="52">
        <v>0</v>
      </c>
      <c r="E47" s="53">
        <v>0</v>
      </c>
      <c r="F47" s="54">
        <v>0</v>
      </c>
      <c r="G47" s="53">
        <v>0</v>
      </c>
      <c r="H47" s="54">
        <v>0</v>
      </c>
      <c r="I47" s="53">
        <v>0</v>
      </c>
      <c r="J47" s="54">
        <v>0</v>
      </c>
      <c r="K47" s="53">
        <v>0</v>
      </c>
      <c r="L47" s="54">
        <v>0</v>
      </c>
      <c r="M47" s="53">
        <v>0</v>
      </c>
      <c r="N47" s="54">
        <v>0</v>
      </c>
      <c r="O47" s="53">
        <v>0</v>
      </c>
      <c r="P47" s="55">
        <v>0</v>
      </c>
      <c r="Q47" s="51">
        <v>0</v>
      </c>
      <c r="R47" s="52">
        <v>0</v>
      </c>
      <c r="S47" s="56">
        <v>0</v>
      </c>
      <c r="T47" s="88">
        <v>293</v>
      </c>
      <c r="U47" s="29">
        <v>100</v>
      </c>
    </row>
    <row r="48" spans="1:21" s="31" customFormat="1" ht="15" customHeight="1" x14ac:dyDescent="0.2">
      <c r="A48" s="26" t="s">
        <v>53</v>
      </c>
      <c r="B48" s="32" t="s">
        <v>20</v>
      </c>
      <c r="C48" s="89">
        <v>1623</v>
      </c>
      <c r="D48" s="58">
        <v>14</v>
      </c>
      <c r="E48" s="60">
        <v>0.9</v>
      </c>
      <c r="F48" s="61">
        <v>7</v>
      </c>
      <c r="G48" s="60">
        <v>0.4</v>
      </c>
      <c r="H48" s="62">
        <v>50</v>
      </c>
      <c r="I48" s="60">
        <v>3.1</v>
      </c>
      <c r="J48" s="62">
        <v>965</v>
      </c>
      <c r="K48" s="60">
        <v>59.5</v>
      </c>
      <c r="L48" s="62">
        <v>554</v>
      </c>
      <c r="M48" s="60">
        <v>34.1</v>
      </c>
      <c r="N48" s="61">
        <v>0</v>
      </c>
      <c r="O48" s="60">
        <v>0</v>
      </c>
      <c r="P48" s="63">
        <v>33</v>
      </c>
      <c r="Q48" s="59" t="s">
        <v>91</v>
      </c>
      <c r="R48" s="58">
        <v>32</v>
      </c>
      <c r="S48" s="64" t="s">
        <v>91</v>
      </c>
      <c r="T48" s="90">
        <v>1226</v>
      </c>
      <c r="U48" s="34">
        <v>100</v>
      </c>
    </row>
    <row r="49" spans="1:21" s="31" customFormat="1" ht="15" customHeight="1" x14ac:dyDescent="0.2">
      <c r="A49" s="26" t="s">
        <v>53</v>
      </c>
      <c r="B49" s="35" t="s">
        <v>44</v>
      </c>
      <c r="C49" s="87">
        <v>12</v>
      </c>
      <c r="D49" s="52" t="s">
        <v>91</v>
      </c>
      <c r="E49" s="53">
        <v>16.7</v>
      </c>
      <c r="F49" s="54">
        <v>0</v>
      </c>
      <c r="G49" s="53">
        <v>0</v>
      </c>
      <c r="H49" s="54">
        <v>0</v>
      </c>
      <c r="I49" s="53">
        <v>0</v>
      </c>
      <c r="J49" s="66" t="s">
        <v>91</v>
      </c>
      <c r="K49" s="53">
        <v>16.7</v>
      </c>
      <c r="L49" s="54">
        <v>8</v>
      </c>
      <c r="M49" s="53">
        <v>66.7</v>
      </c>
      <c r="N49" s="54">
        <v>0</v>
      </c>
      <c r="O49" s="53">
        <v>0</v>
      </c>
      <c r="P49" s="67">
        <v>0</v>
      </c>
      <c r="Q49" s="51">
        <v>0</v>
      </c>
      <c r="R49" s="52">
        <v>0</v>
      </c>
      <c r="S49" s="56">
        <v>0</v>
      </c>
      <c r="T49" s="88">
        <v>687</v>
      </c>
      <c r="U49" s="29">
        <v>100</v>
      </c>
    </row>
    <row r="50" spans="1:21" s="31" customFormat="1" ht="15" customHeight="1" x14ac:dyDescent="0.2">
      <c r="A50" s="26" t="s">
        <v>53</v>
      </c>
      <c r="B50" s="32" t="s">
        <v>45</v>
      </c>
      <c r="C50" s="89">
        <v>1169</v>
      </c>
      <c r="D50" s="68" t="s">
        <v>91</v>
      </c>
      <c r="E50" s="60">
        <v>0.3</v>
      </c>
      <c r="F50" s="62">
        <v>5</v>
      </c>
      <c r="G50" s="60">
        <v>0.4</v>
      </c>
      <c r="H50" s="62">
        <v>66</v>
      </c>
      <c r="I50" s="60">
        <v>5.6</v>
      </c>
      <c r="J50" s="62">
        <v>684</v>
      </c>
      <c r="K50" s="60">
        <v>58.5</v>
      </c>
      <c r="L50" s="62">
        <v>395</v>
      </c>
      <c r="M50" s="60">
        <v>33.799999999999997</v>
      </c>
      <c r="N50" s="61" t="s">
        <v>91</v>
      </c>
      <c r="O50" s="60">
        <v>0.1</v>
      </c>
      <c r="P50" s="63">
        <v>15</v>
      </c>
      <c r="Q50" s="59">
        <v>1.3</v>
      </c>
      <c r="R50" s="58">
        <v>15</v>
      </c>
      <c r="S50" s="64">
        <v>1.3</v>
      </c>
      <c r="T50" s="90">
        <v>1798</v>
      </c>
      <c r="U50" s="34">
        <v>98.9</v>
      </c>
    </row>
    <row r="51" spans="1:21" s="31" customFormat="1" ht="15" customHeight="1" x14ac:dyDescent="0.2">
      <c r="A51" s="26" t="s">
        <v>53</v>
      </c>
      <c r="B51" s="35" t="s">
        <v>21</v>
      </c>
      <c r="C51" s="87">
        <v>639</v>
      </c>
      <c r="D51" s="52">
        <v>7</v>
      </c>
      <c r="E51" s="53">
        <v>1.1000000000000001</v>
      </c>
      <c r="F51" s="54" t="s">
        <v>91</v>
      </c>
      <c r="G51" s="53">
        <v>0.5</v>
      </c>
      <c r="H51" s="54">
        <v>310</v>
      </c>
      <c r="I51" s="53">
        <v>48.5</v>
      </c>
      <c r="J51" s="54">
        <v>99</v>
      </c>
      <c r="K51" s="53">
        <v>15.5</v>
      </c>
      <c r="L51" s="54">
        <v>207</v>
      </c>
      <c r="M51" s="53">
        <v>32.4</v>
      </c>
      <c r="N51" s="54" t="s">
        <v>91</v>
      </c>
      <c r="O51" s="53">
        <v>0.5</v>
      </c>
      <c r="P51" s="55">
        <v>10</v>
      </c>
      <c r="Q51" s="51">
        <v>1.6</v>
      </c>
      <c r="R51" s="52">
        <v>43</v>
      </c>
      <c r="S51" s="56">
        <v>6.7</v>
      </c>
      <c r="T51" s="88">
        <v>8574</v>
      </c>
      <c r="U51" s="29">
        <v>100</v>
      </c>
    </row>
    <row r="52" spans="1:21" s="31" customFormat="1" ht="15" customHeight="1" x14ac:dyDescent="0.2">
      <c r="A52" s="26" t="s">
        <v>53</v>
      </c>
      <c r="B52" s="32" t="s">
        <v>46</v>
      </c>
      <c r="C52" s="89">
        <v>75</v>
      </c>
      <c r="D52" s="58" t="s">
        <v>91</v>
      </c>
      <c r="E52" s="60">
        <v>2.7</v>
      </c>
      <c r="F52" s="62">
        <v>7</v>
      </c>
      <c r="G52" s="60">
        <v>9.3000000000000007</v>
      </c>
      <c r="H52" s="62">
        <v>21</v>
      </c>
      <c r="I52" s="60">
        <v>28</v>
      </c>
      <c r="J52" s="61">
        <v>4</v>
      </c>
      <c r="K52" s="60">
        <v>5.3</v>
      </c>
      <c r="L52" s="62">
        <v>41</v>
      </c>
      <c r="M52" s="60">
        <v>54.7</v>
      </c>
      <c r="N52" s="61">
        <v>0</v>
      </c>
      <c r="O52" s="60">
        <v>0</v>
      </c>
      <c r="P52" s="63">
        <v>0</v>
      </c>
      <c r="Q52" s="59">
        <v>0</v>
      </c>
      <c r="R52" s="58" t="s">
        <v>91</v>
      </c>
      <c r="S52" s="64">
        <v>2.7</v>
      </c>
      <c r="T52" s="90">
        <v>990</v>
      </c>
      <c r="U52" s="34">
        <v>99.9</v>
      </c>
    </row>
    <row r="53" spans="1:21" s="31" customFormat="1" ht="15" customHeight="1" x14ac:dyDescent="0.2">
      <c r="A53" s="26" t="s">
        <v>53</v>
      </c>
      <c r="B53" s="35" t="s">
        <v>47</v>
      </c>
      <c r="C53" s="87">
        <v>14</v>
      </c>
      <c r="D53" s="52">
        <v>0</v>
      </c>
      <c r="E53" s="53">
        <v>0</v>
      </c>
      <c r="F53" s="54">
        <v>0</v>
      </c>
      <c r="G53" s="53">
        <v>0</v>
      </c>
      <c r="H53" s="54">
        <v>0</v>
      </c>
      <c r="I53" s="53">
        <v>0</v>
      </c>
      <c r="J53" s="54">
        <v>0</v>
      </c>
      <c r="K53" s="53">
        <v>0</v>
      </c>
      <c r="L53" s="54">
        <v>14</v>
      </c>
      <c r="M53" s="53">
        <v>100</v>
      </c>
      <c r="N53" s="54">
        <v>0</v>
      </c>
      <c r="O53" s="53">
        <v>0</v>
      </c>
      <c r="P53" s="55">
        <v>0</v>
      </c>
      <c r="Q53" s="51">
        <v>0</v>
      </c>
      <c r="R53" s="52">
        <v>0</v>
      </c>
      <c r="S53" s="56">
        <v>0</v>
      </c>
      <c r="T53" s="88">
        <v>307</v>
      </c>
      <c r="U53" s="29">
        <v>100</v>
      </c>
    </row>
    <row r="54" spans="1:21" s="31" customFormat="1" ht="15" customHeight="1" x14ac:dyDescent="0.2">
      <c r="A54" s="26" t="s">
        <v>53</v>
      </c>
      <c r="B54" s="32" t="s">
        <v>48</v>
      </c>
      <c r="C54" s="89">
        <v>162</v>
      </c>
      <c r="D54" s="58" t="s">
        <v>91</v>
      </c>
      <c r="E54" s="60">
        <v>1.2</v>
      </c>
      <c r="F54" s="61" t="s">
        <v>91</v>
      </c>
      <c r="G54" s="60">
        <v>1.2</v>
      </c>
      <c r="H54" s="62">
        <v>10</v>
      </c>
      <c r="I54" s="60">
        <v>6.2</v>
      </c>
      <c r="J54" s="62">
        <v>64</v>
      </c>
      <c r="K54" s="60">
        <v>39.5</v>
      </c>
      <c r="L54" s="62">
        <v>73</v>
      </c>
      <c r="M54" s="60">
        <v>45.1</v>
      </c>
      <c r="N54" s="62" t="s">
        <v>91</v>
      </c>
      <c r="O54" s="60">
        <v>0.6</v>
      </c>
      <c r="P54" s="63">
        <v>10</v>
      </c>
      <c r="Q54" s="59">
        <v>6.2</v>
      </c>
      <c r="R54" s="58">
        <v>9</v>
      </c>
      <c r="S54" s="64">
        <v>5.6</v>
      </c>
      <c r="T54" s="90">
        <v>1969</v>
      </c>
      <c r="U54" s="34">
        <v>99.9</v>
      </c>
    </row>
    <row r="55" spans="1:21" s="31" customFormat="1" ht="15" customHeight="1" x14ac:dyDescent="0.2">
      <c r="A55" s="26" t="s">
        <v>53</v>
      </c>
      <c r="B55" s="35" t="s">
        <v>49</v>
      </c>
      <c r="C55" s="87">
        <v>1892</v>
      </c>
      <c r="D55" s="52">
        <v>83</v>
      </c>
      <c r="E55" s="53">
        <v>4.4000000000000004</v>
      </c>
      <c r="F55" s="54">
        <v>51</v>
      </c>
      <c r="G55" s="53">
        <v>2.7</v>
      </c>
      <c r="H55" s="54">
        <v>657</v>
      </c>
      <c r="I55" s="53">
        <v>34.700000000000003</v>
      </c>
      <c r="J55" s="54">
        <v>138</v>
      </c>
      <c r="K55" s="53">
        <v>7.3</v>
      </c>
      <c r="L55" s="54">
        <v>798</v>
      </c>
      <c r="M55" s="53">
        <v>42.2</v>
      </c>
      <c r="N55" s="54">
        <v>22</v>
      </c>
      <c r="O55" s="53">
        <v>1.2</v>
      </c>
      <c r="P55" s="55">
        <v>143</v>
      </c>
      <c r="Q55" s="51">
        <v>7.6</v>
      </c>
      <c r="R55" s="52">
        <v>300</v>
      </c>
      <c r="S55" s="56">
        <v>15.9</v>
      </c>
      <c r="T55" s="88">
        <v>2282</v>
      </c>
      <c r="U55" s="29">
        <v>100</v>
      </c>
    </row>
    <row r="56" spans="1:21" s="31" customFormat="1" ht="15" customHeight="1" x14ac:dyDescent="0.2">
      <c r="A56" s="26" t="s">
        <v>53</v>
      </c>
      <c r="B56" s="32" t="s">
        <v>50</v>
      </c>
      <c r="C56" s="89">
        <v>48</v>
      </c>
      <c r="D56" s="58">
        <v>0</v>
      </c>
      <c r="E56" s="60">
        <v>0</v>
      </c>
      <c r="F56" s="62">
        <v>0</v>
      </c>
      <c r="G56" s="60">
        <v>0</v>
      </c>
      <c r="H56" s="62">
        <v>0</v>
      </c>
      <c r="I56" s="60">
        <v>0</v>
      </c>
      <c r="J56" s="62" t="s">
        <v>91</v>
      </c>
      <c r="K56" s="60">
        <v>4.2</v>
      </c>
      <c r="L56" s="62">
        <v>46</v>
      </c>
      <c r="M56" s="60">
        <v>95.8</v>
      </c>
      <c r="N56" s="62">
        <v>0</v>
      </c>
      <c r="O56" s="60">
        <v>0</v>
      </c>
      <c r="P56" s="63">
        <v>0</v>
      </c>
      <c r="Q56" s="59">
        <v>0</v>
      </c>
      <c r="R56" s="58">
        <v>0</v>
      </c>
      <c r="S56" s="64">
        <v>0</v>
      </c>
      <c r="T56" s="90">
        <v>730</v>
      </c>
      <c r="U56" s="34">
        <v>100</v>
      </c>
    </row>
    <row r="57" spans="1:21" s="31" customFormat="1" ht="15" customHeight="1" x14ac:dyDescent="0.2">
      <c r="A57" s="26" t="s">
        <v>53</v>
      </c>
      <c r="B57" s="35" t="s">
        <v>22</v>
      </c>
      <c r="C57" s="87">
        <v>540</v>
      </c>
      <c r="D57" s="52">
        <v>9</v>
      </c>
      <c r="E57" s="53">
        <v>1.7</v>
      </c>
      <c r="F57" s="54" t="s">
        <v>91</v>
      </c>
      <c r="G57" s="53">
        <v>0.6</v>
      </c>
      <c r="H57" s="54">
        <v>47</v>
      </c>
      <c r="I57" s="53">
        <v>8.6999999999999993</v>
      </c>
      <c r="J57" s="54">
        <v>233</v>
      </c>
      <c r="K57" s="53">
        <v>43.1</v>
      </c>
      <c r="L57" s="54">
        <v>240</v>
      </c>
      <c r="M57" s="53">
        <v>44.4</v>
      </c>
      <c r="N57" s="66">
        <v>0</v>
      </c>
      <c r="O57" s="53">
        <v>0</v>
      </c>
      <c r="P57" s="55">
        <v>8</v>
      </c>
      <c r="Q57" s="51">
        <v>1.5</v>
      </c>
      <c r="R57" s="52">
        <v>13</v>
      </c>
      <c r="S57" s="56">
        <v>2.4</v>
      </c>
      <c r="T57" s="88">
        <v>2244</v>
      </c>
      <c r="U57" s="29">
        <v>99.6</v>
      </c>
    </row>
    <row r="58" spans="1:21" s="31" customFormat="1" ht="15" customHeight="1" thickBot="1" x14ac:dyDescent="0.25">
      <c r="A58" s="26" t="s">
        <v>53</v>
      </c>
      <c r="B58" s="36" t="s">
        <v>51</v>
      </c>
      <c r="C58" s="91">
        <v>18</v>
      </c>
      <c r="D58" s="71">
        <v>0</v>
      </c>
      <c r="E58" s="74">
        <v>0</v>
      </c>
      <c r="F58" s="75">
        <v>0</v>
      </c>
      <c r="G58" s="74">
        <v>0</v>
      </c>
      <c r="H58" s="75" t="s">
        <v>91</v>
      </c>
      <c r="I58" s="74">
        <v>16.7</v>
      </c>
      <c r="J58" s="75">
        <v>0</v>
      </c>
      <c r="K58" s="74">
        <v>0</v>
      </c>
      <c r="L58" s="75">
        <v>15</v>
      </c>
      <c r="M58" s="74">
        <v>83.3</v>
      </c>
      <c r="N58" s="75">
        <v>0</v>
      </c>
      <c r="O58" s="74">
        <v>0</v>
      </c>
      <c r="P58" s="77">
        <v>0</v>
      </c>
      <c r="Q58" s="72">
        <v>0</v>
      </c>
      <c r="R58" s="71">
        <v>0</v>
      </c>
      <c r="S58" s="78">
        <v>0</v>
      </c>
      <c r="T58" s="92">
        <v>360</v>
      </c>
      <c r="U58" s="38">
        <v>100</v>
      </c>
    </row>
    <row r="59" spans="1:21" s="31" customFormat="1" ht="15" customHeight="1" x14ac:dyDescent="0.2">
      <c r="A59" s="26"/>
      <c r="B59" s="39"/>
      <c r="C59" s="40"/>
      <c r="D59" s="40"/>
      <c r="E59" s="40"/>
      <c r="F59" s="40"/>
      <c r="G59" s="40"/>
      <c r="H59" s="40"/>
      <c r="I59" s="40"/>
      <c r="J59" s="40"/>
      <c r="K59" s="40"/>
      <c r="L59" s="40"/>
      <c r="M59" s="40"/>
      <c r="N59" s="40"/>
      <c r="O59" s="40"/>
      <c r="P59" s="40"/>
      <c r="Q59" s="40"/>
      <c r="R59" s="41"/>
      <c r="S59" s="30"/>
      <c r="T59" s="40"/>
      <c r="U59" s="40"/>
    </row>
    <row r="60" spans="1:21" s="31" customFormat="1" ht="15" customHeight="1" x14ac:dyDescent="0.2">
      <c r="A60" s="26"/>
      <c r="B60" s="42" t="str">
        <f>CONCATENATE("NOTE: Table reads (for US): Of all ",C69, " public school students without disabilities who received ", LOWER(A7), ", ",D69," (",TEXT(E7,"0.0"),")% were American Indian or Alaska Native.")</f>
        <v>NOTE: Table reads (for US): Of all 36,306 public school students without disabilities who received expulsions without educational services, 745 (2.1)% were American Indian or Alaska Native.</v>
      </c>
      <c r="C60" s="41"/>
      <c r="D60" s="40"/>
      <c r="E60" s="40"/>
      <c r="F60" s="40"/>
      <c r="G60" s="40"/>
      <c r="H60" s="40"/>
      <c r="I60" s="40"/>
      <c r="J60" s="40"/>
      <c r="K60" s="40"/>
      <c r="L60" s="40"/>
      <c r="M60" s="40"/>
      <c r="N60" s="40"/>
      <c r="O60" s="40"/>
      <c r="P60" s="40"/>
      <c r="Q60" s="40"/>
      <c r="R60" s="41"/>
      <c r="S60" s="30"/>
      <c r="T60" s="40"/>
      <c r="U60" s="40"/>
    </row>
    <row r="61" spans="1:21" s="31" customFormat="1" ht="15" customHeight="1" x14ac:dyDescent="0.2">
      <c r="A61" s="26"/>
      <c r="B61" s="42" t="s">
        <v>74</v>
      </c>
      <c r="C61" s="41"/>
      <c r="D61" s="41"/>
      <c r="E61" s="41"/>
      <c r="F61" s="41"/>
      <c r="G61" s="41"/>
      <c r="H61" s="40"/>
      <c r="I61" s="40"/>
      <c r="J61" s="40"/>
      <c r="K61" s="40"/>
      <c r="L61" s="40"/>
      <c r="M61" s="40"/>
      <c r="N61" s="40"/>
      <c r="O61" s="40"/>
      <c r="P61" s="40"/>
      <c r="Q61" s="40"/>
      <c r="R61" s="40"/>
      <c r="S61" s="40"/>
      <c r="T61" s="40"/>
      <c r="U61" s="40"/>
    </row>
    <row r="62" spans="1:21" s="45" customFormat="1" ht="14.1" customHeight="1" x14ac:dyDescent="0.2">
      <c r="A62" s="48"/>
      <c r="B62" s="104" t="s">
        <v>90</v>
      </c>
      <c r="C62" s="31"/>
      <c r="D62" s="31"/>
      <c r="E62" s="43"/>
      <c r="F62" s="43"/>
      <c r="G62" s="43"/>
      <c r="H62" s="43"/>
      <c r="I62" s="43"/>
      <c r="J62" s="43"/>
      <c r="K62" s="44"/>
      <c r="L62" s="44"/>
      <c r="M62" s="44"/>
      <c r="N62" s="44"/>
      <c r="O62" s="44"/>
      <c r="P62" s="44"/>
      <c r="Q62" s="44"/>
      <c r="R62" s="44"/>
      <c r="S62" s="44"/>
      <c r="T62" s="44"/>
      <c r="U62" s="44"/>
    </row>
    <row r="63" spans="1:21" ht="15" customHeight="1" x14ac:dyDescent="0.2">
      <c r="A63" s="48"/>
      <c r="B63" s="2"/>
      <c r="C63" s="83"/>
      <c r="R63" s="83"/>
      <c r="S63" s="84"/>
    </row>
    <row r="64" spans="1:21" ht="15" customHeight="1" x14ac:dyDescent="0.2">
      <c r="A64" s="48"/>
      <c r="B64" s="2"/>
      <c r="C64" s="83"/>
      <c r="R64" s="44"/>
      <c r="S64" s="44"/>
      <c r="T64" s="44"/>
      <c r="U64" s="44"/>
    </row>
    <row r="65" spans="1:21" ht="15" customHeight="1" x14ac:dyDescent="0.2">
      <c r="A65" s="48"/>
      <c r="B65" s="2"/>
      <c r="C65" s="83"/>
      <c r="R65" s="44"/>
      <c r="S65" s="44"/>
      <c r="T65" s="44"/>
      <c r="U65" s="44"/>
    </row>
    <row r="66" spans="1:21" ht="15" customHeight="1" x14ac:dyDescent="0.2">
      <c r="A66" s="48"/>
      <c r="B66" s="2"/>
      <c r="C66" s="83"/>
      <c r="R66" s="44"/>
      <c r="S66" s="44"/>
      <c r="T66" s="44"/>
      <c r="U66" s="44"/>
    </row>
    <row r="67" spans="1:21" ht="15" customHeight="1" x14ac:dyDescent="0.2">
      <c r="A67" s="48"/>
      <c r="B67" s="2"/>
      <c r="C67" s="83"/>
      <c r="R67" s="44"/>
      <c r="S67" s="44"/>
      <c r="T67" s="44"/>
      <c r="U67" s="44"/>
    </row>
    <row r="68" spans="1:21" ht="15" customHeight="1" x14ac:dyDescent="0.2">
      <c r="A68" s="48"/>
      <c r="B68" s="2"/>
      <c r="C68" s="83"/>
      <c r="R68" s="44"/>
      <c r="S68" s="44"/>
      <c r="T68" s="44"/>
      <c r="U68" s="44"/>
    </row>
    <row r="69" spans="1:21" s="46" customFormat="1" ht="15" customHeight="1" x14ac:dyDescent="0.2">
      <c r="B69" s="93"/>
      <c r="C69" s="94" t="str">
        <f>IF(ISTEXT(C7),LEFT(C7,3),TEXT(C7,"#,##0"))</f>
        <v>36,306</v>
      </c>
      <c r="D69" s="94" t="str">
        <f>IF(ISTEXT(D7),LEFT(D7,3),TEXT(D7,"#,##0"))</f>
        <v>745</v>
      </c>
      <c r="E69" s="1"/>
      <c r="F69" s="1"/>
      <c r="G69" s="1"/>
      <c r="H69" s="1"/>
      <c r="I69" s="1"/>
      <c r="J69" s="1"/>
      <c r="K69" s="1"/>
      <c r="L69" s="1"/>
      <c r="M69" s="1"/>
      <c r="N69" s="1"/>
      <c r="O69" s="1"/>
      <c r="P69" s="1"/>
      <c r="Q69" s="1"/>
      <c r="R69" s="95"/>
      <c r="S69" s="95"/>
      <c r="T69" s="95"/>
      <c r="U69" s="95"/>
    </row>
    <row r="70" spans="1:21" ht="15" customHeight="1" x14ac:dyDescent="0.2">
      <c r="A70" s="48"/>
      <c r="B70" s="2"/>
      <c r="C70" s="83"/>
      <c r="R70" s="44"/>
      <c r="S70" s="44"/>
      <c r="T70" s="44"/>
      <c r="U70" s="44"/>
    </row>
    <row r="71" spans="1:21" ht="15" customHeight="1" x14ac:dyDescent="0.2">
      <c r="A71" s="48"/>
      <c r="B71" s="2"/>
      <c r="C71" s="83"/>
      <c r="R71" s="44"/>
      <c r="S71" s="44"/>
      <c r="T71" s="44"/>
      <c r="U71" s="44"/>
    </row>
    <row r="72" spans="1:21" ht="15" customHeight="1" x14ac:dyDescent="0.2">
      <c r="A72" s="48"/>
      <c r="B72" s="2"/>
      <c r="C72" s="83"/>
      <c r="R72" s="44"/>
      <c r="S72" s="44"/>
      <c r="T72" s="44"/>
      <c r="U72" s="44"/>
    </row>
    <row r="73" spans="1:21" ht="15" customHeight="1" x14ac:dyDescent="0.2">
      <c r="A73" s="48"/>
      <c r="B73" s="2"/>
      <c r="C73" s="83"/>
      <c r="R73" s="44"/>
      <c r="S73" s="44"/>
      <c r="T73" s="44"/>
      <c r="U73" s="44"/>
    </row>
    <row r="74" spans="1:21" ht="15" customHeight="1" x14ac:dyDescent="0.2">
      <c r="A74" s="48"/>
      <c r="B74" s="2"/>
      <c r="C74" s="83"/>
      <c r="R74" s="44"/>
      <c r="S74" s="44"/>
      <c r="T74" s="44"/>
      <c r="U74" s="44"/>
    </row>
    <row r="75" spans="1:21" ht="15" customHeight="1" x14ac:dyDescent="0.2">
      <c r="A75" s="48"/>
      <c r="B75" s="2"/>
      <c r="C75" s="83"/>
      <c r="R75" s="44"/>
      <c r="S75" s="44"/>
      <c r="T75" s="44"/>
      <c r="U75" s="44"/>
    </row>
    <row r="76" spans="1:21" ht="15" customHeight="1" x14ac:dyDescent="0.2">
      <c r="A76" s="48"/>
      <c r="B76" s="2"/>
      <c r="C76" s="83"/>
      <c r="R76" s="44"/>
      <c r="S76" s="44"/>
      <c r="T76" s="44"/>
      <c r="U76" s="44"/>
    </row>
    <row r="77" spans="1:21" ht="15" customHeight="1" x14ac:dyDescent="0.2">
      <c r="A77" s="48"/>
      <c r="B77" s="2"/>
      <c r="C77" s="83"/>
      <c r="R77" s="44"/>
      <c r="S77" s="44"/>
      <c r="T77" s="44"/>
      <c r="U77" s="44"/>
    </row>
    <row r="78" spans="1:21" ht="15" customHeight="1" x14ac:dyDescent="0.2">
      <c r="A78" s="48"/>
      <c r="B78" s="2"/>
      <c r="C78" s="83"/>
      <c r="R78" s="44"/>
      <c r="S78" s="44"/>
      <c r="T78" s="44"/>
      <c r="U78" s="44"/>
    </row>
    <row r="79" spans="1:21" ht="15" customHeight="1" x14ac:dyDescent="0.2">
      <c r="A79" s="48"/>
      <c r="B79" s="2"/>
      <c r="C79" s="83"/>
      <c r="R79" s="44"/>
      <c r="S79" s="44"/>
      <c r="T79" s="44"/>
      <c r="U79" s="44"/>
    </row>
    <row r="80" spans="1:21" ht="15" customHeight="1" x14ac:dyDescent="0.2">
      <c r="A80" s="48"/>
      <c r="B80" s="2"/>
      <c r="C80" s="83"/>
      <c r="R80" s="44"/>
      <c r="S80" s="44"/>
      <c r="T80" s="44"/>
      <c r="U80" s="44"/>
    </row>
    <row r="81" spans="1:21" ht="15" customHeight="1" x14ac:dyDescent="0.2">
      <c r="A81" s="48"/>
      <c r="B81" s="2"/>
      <c r="C81" s="83"/>
      <c r="R81" s="44"/>
      <c r="S81" s="44"/>
      <c r="T81" s="44"/>
      <c r="U81" s="44"/>
    </row>
    <row r="82" spans="1:21" ht="15" customHeight="1" x14ac:dyDescent="0.2">
      <c r="A82" s="48"/>
      <c r="B82" s="2"/>
      <c r="C82" s="83"/>
      <c r="R82" s="44"/>
      <c r="S82" s="44"/>
      <c r="T82" s="44"/>
      <c r="U82" s="44"/>
    </row>
    <row r="83" spans="1:21" ht="15" customHeight="1" x14ac:dyDescent="0.2">
      <c r="A83" s="48"/>
      <c r="B83" s="2"/>
      <c r="C83" s="83"/>
      <c r="R83" s="44"/>
      <c r="S83" s="44"/>
      <c r="T83" s="44"/>
      <c r="U83" s="44"/>
    </row>
    <row r="84" spans="1:21" ht="15" customHeight="1" x14ac:dyDescent="0.2">
      <c r="A84" s="48"/>
      <c r="B84" s="2"/>
      <c r="C84" s="83"/>
      <c r="R84" s="44"/>
      <c r="S84" s="44"/>
      <c r="T84" s="44"/>
      <c r="U84" s="44"/>
    </row>
    <row r="85" spans="1:21" ht="15" customHeight="1" x14ac:dyDescent="0.2">
      <c r="A85" s="48"/>
      <c r="B85" s="2"/>
      <c r="C85" s="83"/>
      <c r="R85" s="44"/>
      <c r="S85" s="44"/>
      <c r="T85" s="44"/>
      <c r="U85" s="44"/>
    </row>
    <row r="86" spans="1:21" ht="15" customHeight="1" x14ac:dyDescent="0.2">
      <c r="A86" s="48"/>
      <c r="B86" s="2"/>
      <c r="C86" s="83"/>
      <c r="R86" s="44"/>
      <c r="S86" s="44"/>
      <c r="T86" s="44"/>
      <c r="U86" s="44"/>
    </row>
    <row r="87" spans="1:21" ht="15" customHeight="1" x14ac:dyDescent="0.2">
      <c r="A87" s="48"/>
      <c r="B87" s="2"/>
      <c r="C87" s="83"/>
      <c r="R87" s="44"/>
      <c r="S87" s="44"/>
      <c r="T87" s="44"/>
      <c r="U87" s="44"/>
    </row>
    <row r="88" spans="1:21" ht="15" customHeight="1" x14ac:dyDescent="0.2">
      <c r="R88" s="44"/>
      <c r="S88" s="44"/>
      <c r="T88" s="44"/>
      <c r="U88" s="44"/>
    </row>
    <row r="89" spans="1:21" ht="15" customHeight="1" x14ac:dyDescent="0.2">
      <c r="R89" s="44"/>
      <c r="S89" s="44"/>
      <c r="T89" s="44"/>
      <c r="U89" s="44"/>
    </row>
    <row r="90" spans="1:21" ht="15" customHeight="1" x14ac:dyDescent="0.2">
      <c r="R90" s="44"/>
      <c r="S90" s="44"/>
      <c r="T90" s="44"/>
      <c r="U90" s="44"/>
    </row>
    <row r="91" spans="1:21" ht="15" customHeight="1" x14ac:dyDescent="0.2">
      <c r="R91" s="44"/>
      <c r="S91" s="44"/>
      <c r="T91" s="44"/>
      <c r="U91" s="44"/>
    </row>
    <row r="92" spans="1:21" ht="15" customHeight="1" x14ac:dyDescent="0.2">
      <c r="R92" s="44"/>
      <c r="S92" s="44"/>
      <c r="T92" s="44"/>
      <c r="U92" s="44"/>
    </row>
    <row r="93" spans="1:21" ht="15" customHeight="1" x14ac:dyDescent="0.2">
      <c r="R93" s="44"/>
      <c r="S93" s="44"/>
      <c r="T93" s="44"/>
      <c r="U93" s="44"/>
    </row>
    <row r="94" spans="1:21" ht="15" customHeight="1" x14ac:dyDescent="0.2">
      <c r="R94" s="44"/>
      <c r="S94" s="44"/>
      <c r="T94" s="44"/>
      <c r="U94" s="44"/>
    </row>
    <row r="95" spans="1:21" ht="15" customHeight="1" x14ac:dyDescent="0.2">
      <c r="R95" s="44"/>
      <c r="S95" s="44"/>
      <c r="T95" s="44"/>
      <c r="U95" s="44"/>
    </row>
    <row r="96" spans="1:21" ht="15" customHeight="1" x14ac:dyDescent="0.2">
      <c r="R96" s="44"/>
      <c r="S96" s="44"/>
      <c r="T96" s="44"/>
      <c r="U96" s="44"/>
    </row>
    <row r="97" spans="18:21" s="48" customFormat="1" ht="15" customHeight="1" x14ac:dyDescent="0.2">
      <c r="R97" s="44"/>
      <c r="S97" s="44"/>
      <c r="T97" s="44"/>
      <c r="U97" s="44"/>
    </row>
    <row r="98" spans="18:21" s="48" customFormat="1" ht="15" customHeight="1" x14ac:dyDescent="0.2">
      <c r="R98" s="44"/>
      <c r="S98" s="44"/>
      <c r="T98" s="44"/>
      <c r="U98" s="44"/>
    </row>
    <row r="99" spans="18:21" s="48" customFormat="1" ht="15" customHeight="1" x14ac:dyDescent="0.2">
      <c r="R99" s="44"/>
      <c r="S99" s="44"/>
      <c r="T99" s="44"/>
      <c r="U99" s="44"/>
    </row>
    <row r="100" spans="18:21" s="48" customFormat="1" ht="15" customHeight="1" x14ac:dyDescent="0.2">
      <c r="R100" s="44"/>
      <c r="S100" s="44"/>
      <c r="T100" s="44"/>
      <c r="U100" s="44"/>
    </row>
    <row r="101" spans="18:21" s="48" customFormat="1" ht="15" customHeight="1" x14ac:dyDescent="0.2">
      <c r="R101" s="44"/>
      <c r="S101" s="44"/>
      <c r="T101" s="44"/>
      <c r="U101" s="44"/>
    </row>
    <row r="102" spans="18:21" s="48" customFormat="1" ht="15" customHeight="1" x14ac:dyDescent="0.2">
      <c r="R102" s="44"/>
      <c r="S102" s="44"/>
      <c r="T102" s="44"/>
      <c r="U102" s="44"/>
    </row>
    <row r="103" spans="18:21" s="48" customFormat="1" ht="15" customHeight="1" x14ac:dyDescent="0.2">
      <c r="R103" s="44"/>
      <c r="S103" s="44"/>
      <c r="T103" s="44"/>
      <c r="U103" s="44"/>
    </row>
    <row r="104" spans="18:21" s="48" customFormat="1" ht="15" customHeight="1" x14ac:dyDescent="0.2">
      <c r="R104" s="44"/>
      <c r="S104" s="44"/>
      <c r="T104" s="44"/>
      <c r="U104" s="44"/>
    </row>
    <row r="105" spans="18:21" s="48" customFormat="1" ht="15" customHeight="1" x14ac:dyDescent="0.2">
      <c r="R105" s="44"/>
      <c r="S105" s="44"/>
      <c r="T105" s="44"/>
      <c r="U105" s="44"/>
    </row>
    <row r="106" spans="18:21" s="48" customFormat="1" ht="15" customHeight="1" x14ac:dyDescent="0.2">
      <c r="R106" s="44"/>
      <c r="S106" s="44"/>
      <c r="T106" s="44"/>
      <c r="U106" s="44"/>
    </row>
    <row r="107" spans="18:21" s="48" customFormat="1" ht="15" customHeight="1" x14ac:dyDescent="0.2">
      <c r="R107" s="44"/>
      <c r="S107" s="44"/>
      <c r="T107" s="44"/>
      <c r="U107" s="44"/>
    </row>
    <row r="108" spans="18:21" s="48" customFormat="1" ht="15" customHeight="1" x14ac:dyDescent="0.2">
      <c r="R108" s="44"/>
      <c r="S108" s="44"/>
      <c r="T108" s="44"/>
      <c r="U108" s="44"/>
    </row>
    <row r="109" spans="18:21" s="48" customFormat="1" ht="15" customHeight="1" x14ac:dyDescent="0.2">
      <c r="R109" s="44"/>
      <c r="S109" s="44"/>
      <c r="T109" s="44"/>
      <c r="U109" s="44"/>
    </row>
    <row r="110" spans="18:21" s="48" customFormat="1" ht="15" customHeight="1" x14ac:dyDescent="0.2">
      <c r="R110" s="44"/>
      <c r="S110" s="44"/>
      <c r="T110" s="44"/>
      <c r="U110" s="44"/>
    </row>
  </sheetData>
  <mergeCells count="13">
    <mergeCell ref="U4:U5"/>
    <mergeCell ref="D5:E5"/>
    <mergeCell ref="F5:G5"/>
    <mergeCell ref="H5:I5"/>
    <mergeCell ref="J5:K5"/>
    <mergeCell ref="L5:M5"/>
    <mergeCell ref="N5:O5"/>
    <mergeCell ref="P5:Q5"/>
    <mergeCell ref="B4:B5"/>
    <mergeCell ref="C4:C5"/>
    <mergeCell ref="D4:Q4"/>
    <mergeCell ref="R4:S5"/>
    <mergeCell ref="T4:T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U110"/>
  <sheetViews>
    <sheetView workbookViewId="0"/>
  </sheetViews>
  <sheetFormatPr defaultColWidth="10.140625" defaultRowHeight="14.25" x14ac:dyDescent="0.2"/>
  <cols>
    <col min="1" max="1" width="8.28515625" style="46" customWidth="1"/>
    <col min="2" max="2" width="16.85546875" style="6" customWidth="1"/>
    <col min="3" max="17" width="10.85546875" style="6" customWidth="1"/>
    <col min="18" max="18" width="10.85546875" style="5" customWidth="1"/>
    <col min="19" max="19" width="10.85546875" style="47" customWidth="1"/>
    <col min="20" max="21" width="10.85546875" style="6" customWidth="1"/>
    <col min="22" max="16384" width="10.140625" style="48"/>
  </cols>
  <sheetData>
    <row r="1" spans="1:21" s="6" customFormat="1" ht="15" customHeight="1" x14ac:dyDescent="0.2">
      <c r="A1" s="1"/>
      <c r="B1" s="2"/>
      <c r="C1" s="3"/>
      <c r="D1" s="3"/>
      <c r="E1" s="3"/>
      <c r="F1" s="3"/>
      <c r="G1" s="3"/>
      <c r="H1" s="3"/>
      <c r="I1" s="3"/>
      <c r="J1" s="3"/>
      <c r="K1" s="3"/>
      <c r="L1" s="3"/>
      <c r="M1" s="3"/>
      <c r="N1" s="3"/>
      <c r="O1" s="3"/>
      <c r="P1" s="3"/>
      <c r="Q1" s="3"/>
      <c r="R1" s="4"/>
      <c r="S1" s="5"/>
      <c r="T1" s="3"/>
      <c r="U1" s="3"/>
    </row>
    <row r="2" spans="1:21" s="12" customFormat="1" ht="15" customHeight="1" x14ac:dyDescent="0.25">
      <c r="A2" s="7"/>
      <c r="B2" s="8" t="str">
        <f>CONCATENATE("Number and percentage of public school male students without disabilities receiving ",LOWER(A7), " by race/ethnicity, by state: School Year 2013-14")</f>
        <v>Number and percentage of public school male students without disabilities receiving expulsions without educational services by race/ethnicity, by state: School Year 2013-14</v>
      </c>
      <c r="C2" s="9"/>
      <c r="D2" s="9"/>
      <c r="E2" s="9"/>
      <c r="F2" s="9"/>
      <c r="G2" s="9"/>
      <c r="H2" s="9"/>
      <c r="I2" s="9"/>
      <c r="J2" s="9"/>
      <c r="K2" s="9"/>
      <c r="L2" s="9"/>
      <c r="M2" s="9"/>
      <c r="N2" s="9"/>
      <c r="O2" s="9"/>
      <c r="P2" s="9"/>
      <c r="Q2" s="9"/>
      <c r="R2" s="10"/>
      <c r="S2" s="10"/>
      <c r="T2" s="9"/>
      <c r="U2" s="9"/>
    </row>
    <row r="3" spans="1:21" s="6" customFormat="1" ht="15" customHeight="1" thickBot="1" x14ac:dyDescent="0.3">
      <c r="A3" s="1"/>
      <c r="B3" s="13"/>
      <c r="C3" s="14"/>
      <c r="D3" s="14"/>
      <c r="E3" s="14"/>
      <c r="F3" s="14"/>
      <c r="G3" s="14"/>
      <c r="H3" s="14"/>
      <c r="I3" s="14"/>
      <c r="J3" s="14"/>
      <c r="K3" s="14"/>
      <c r="L3" s="14"/>
      <c r="M3" s="14"/>
      <c r="N3" s="14"/>
      <c r="O3" s="14"/>
      <c r="P3" s="14"/>
      <c r="Q3" s="14"/>
      <c r="R3" s="14"/>
      <c r="S3" s="5"/>
      <c r="T3" s="14"/>
      <c r="U3" s="14"/>
    </row>
    <row r="4" spans="1:21" s="16" customFormat="1" ht="24.95" customHeight="1" x14ac:dyDescent="0.2">
      <c r="A4" s="15"/>
      <c r="B4" s="118" t="s">
        <v>0</v>
      </c>
      <c r="C4" s="120" t="s">
        <v>77</v>
      </c>
      <c r="D4" s="122" t="s">
        <v>78</v>
      </c>
      <c r="E4" s="123"/>
      <c r="F4" s="123"/>
      <c r="G4" s="123"/>
      <c r="H4" s="123"/>
      <c r="I4" s="123"/>
      <c r="J4" s="123"/>
      <c r="K4" s="123"/>
      <c r="L4" s="123"/>
      <c r="M4" s="123"/>
      <c r="N4" s="123"/>
      <c r="O4" s="123"/>
      <c r="P4" s="123"/>
      <c r="Q4" s="124"/>
      <c r="R4" s="114" t="s">
        <v>79</v>
      </c>
      <c r="S4" s="115"/>
      <c r="T4" s="105" t="s">
        <v>59</v>
      </c>
      <c r="U4" s="107" t="s">
        <v>60</v>
      </c>
    </row>
    <row r="5" spans="1:21" s="16" customFormat="1" ht="24.95" customHeight="1" x14ac:dyDescent="0.2">
      <c r="A5" s="15"/>
      <c r="B5" s="119"/>
      <c r="C5" s="121"/>
      <c r="D5" s="109" t="s">
        <v>61</v>
      </c>
      <c r="E5" s="110"/>
      <c r="F5" s="111" t="s">
        <v>62</v>
      </c>
      <c r="G5" s="110"/>
      <c r="H5" s="112" t="s">
        <v>63</v>
      </c>
      <c r="I5" s="110"/>
      <c r="J5" s="112" t="s">
        <v>64</v>
      </c>
      <c r="K5" s="110"/>
      <c r="L5" s="112" t="s">
        <v>65</v>
      </c>
      <c r="M5" s="110"/>
      <c r="N5" s="112" t="s">
        <v>66</v>
      </c>
      <c r="O5" s="110"/>
      <c r="P5" s="112" t="s">
        <v>67</v>
      </c>
      <c r="Q5" s="113"/>
      <c r="R5" s="116"/>
      <c r="S5" s="117"/>
      <c r="T5" s="106"/>
      <c r="U5" s="108"/>
    </row>
    <row r="6" spans="1:21" s="16" customFormat="1" ht="15" customHeight="1" thickBot="1" x14ac:dyDescent="0.25">
      <c r="A6" s="15"/>
      <c r="B6" s="17"/>
      <c r="C6" s="18"/>
      <c r="D6" s="19" t="s">
        <v>68</v>
      </c>
      <c r="E6" s="85" t="s">
        <v>70</v>
      </c>
      <c r="F6" s="22" t="s">
        <v>68</v>
      </c>
      <c r="G6" s="85" t="s">
        <v>70</v>
      </c>
      <c r="H6" s="22" t="s">
        <v>68</v>
      </c>
      <c r="I6" s="85" t="s">
        <v>70</v>
      </c>
      <c r="J6" s="22" t="s">
        <v>68</v>
      </c>
      <c r="K6" s="85" t="s">
        <v>70</v>
      </c>
      <c r="L6" s="22" t="s">
        <v>68</v>
      </c>
      <c r="M6" s="85" t="s">
        <v>70</v>
      </c>
      <c r="N6" s="22" t="s">
        <v>68</v>
      </c>
      <c r="O6" s="85" t="s">
        <v>70</v>
      </c>
      <c r="P6" s="22" t="s">
        <v>68</v>
      </c>
      <c r="Q6" s="86" t="s">
        <v>70</v>
      </c>
      <c r="R6" s="22" t="s">
        <v>68</v>
      </c>
      <c r="S6" s="86" t="s">
        <v>70</v>
      </c>
      <c r="T6" s="24"/>
      <c r="U6" s="25"/>
    </row>
    <row r="7" spans="1:21" s="31" customFormat="1" ht="15" customHeight="1" x14ac:dyDescent="0.2">
      <c r="A7" s="26" t="s">
        <v>53</v>
      </c>
      <c r="B7" s="27" t="s">
        <v>52</v>
      </c>
      <c r="C7" s="87">
        <v>26046</v>
      </c>
      <c r="D7" s="52">
        <v>499</v>
      </c>
      <c r="E7" s="53">
        <v>1.9</v>
      </c>
      <c r="F7" s="54">
        <v>207</v>
      </c>
      <c r="G7" s="53">
        <v>0.8</v>
      </c>
      <c r="H7" s="54">
        <v>4041</v>
      </c>
      <c r="I7" s="53">
        <v>15.5</v>
      </c>
      <c r="J7" s="54">
        <v>7534</v>
      </c>
      <c r="K7" s="53">
        <v>28.9</v>
      </c>
      <c r="L7" s="54">
        <v>12492</v>
      </c>
      <c r="M7" s="53">
        <v>48</v>
      </c>
      <c r="N7" s="54">
        <v>66</v>
      </c>
      <c r="O7" s="53">
        <v>0.3</v>
      </c>
      <c r="P7" s="55">
        <v>1207</v>
      </c>
      <c r="Q7" s="51">
        <v>4.5999999999999996</v>
      </c>
      <c r="R7" s="50">
        <v>1375</v>
      </c>
      <c r="S7" s="56">
        <v>5.3</v>
      </c>
      <c r="T7" s="88">
        <v>95507</v>
      </c>
      <c r="U7" s="29">
        <v>99.7</v>
      </c>
    </row>
    <row r="8" spans="1:21" s="31" customFormat="1" ht="15" customHeight="1" x14ac:dyDescent="0.2">
      <c r="A8" s="26" t="s">
        <v>53</v>
      </c>
      <c r="B8" s="32" t="s">
        <v>24</v>
      </c>
      <c r="C8" s="89">
        <v>363</v>
      </c>
      <c r="D8" s="68" t="s">
        <v>91</v>
      </c>
      <c r="E8" s="60">
        <v>0.6</v>
      </c>
      <c r="F8" s="62">
        <v>0</v>
      </c>
      <c r="G8" s="60">
        <v>0</v>
      </c>
      <c r="H8" s="62">
        <v>13</v>
      </c>
      <c r="I8" s="60">
        <v>3.6</v>
      </c>
      <c r="J8" s="62">
        <v>193</v>
      </c>
      <c r="K8" s="60">
        <v>53.2</v>
      </c>
      <c r="L8" s="62">
        <v>144</v>
      </c>
      <c r="M8" s="60">
        <v>39.700000000000003</v>
      </c>
      <c r="N8" s="62">
        <v>0</v>
      </c>
      <c r="O8" s="60">
        <v>0</v>
      </c>
      <c r="P8" s="69">
        <v>11</v>
      </c>
      <c r="Q8" s="59" t="s">
        <v>91</v>
      </c>
      <c r="R8" s="68">
        <v>4</v>
      </c>
      <c r="S8" s="64">
        <v>1.1000000000000001</v>
      </c>
      <c r="T8" s="90">
        <v>1397</v>
      </c>
      <c r="U8" s="34">
        <v>100</v>
      </c>
    </row>
    <row r="9" spans="1:21" s="31" customFormat="1" ht="15" customHeight="1" x14ac:dyDescent="0.2">
      <c r="A9" s="26" t="s">
        <v>53</v>
      </c>
      <c r="B9" s="35" t="s">
        <v>25</v>
      </c>
      <c r="C9" s="87">
        <v>35</v>
      </c>
      <c r="D9" s="52">
        <v>13</v>
      </c>
      <c r="E9" s="53">
        <v>37.1</v>
      </c>
      <c r="F9" s="54">
        <v>0</v>
      </c>
      <c r="G9" s="53">
        <v>0</v>
      </c>
      <c r="H9" s="66" t="s">
        <v>91</v>
      </c>
      <c r="I9" s="53">
        <v>5.7</v>
      </c>
      <c r="J9" s="66" t="s">
        <v>91</v>
      </c>
      <c r="K9" s="53">
        <v>8.6</v>
      </c>
      <c r="L9" s="54">
        <v>14</v>
      </c>
      <c r="M9" s="53">
        <v>40</v>
      </c>
      <c r="N9" s="54">
        <v>0</v>
      </c>
      <c r="O9" s="53">
        <v>0</v>
      </c>
      <c r="P9" s="55" t="s">
        <v>91</v>
      </c>
      <c r="Q9" s="51">
        <v>8.6</v>
      </c>
      <c r="R9" s="65" t="s">
        <v>91</v>
      </c>
      <c r="S9" s="56">
        <v>8.6</v>
      </c>
      <c r="T9" s="88">
        <v>495</v>
      </c>
      <c r="U9" s="29">
        <v>100</v>
      </c>
    </row>
    <row r="10" spans="1:21" s="31" customFormat="1" ht="15" customHeight="1" x14ac:dyDescent="0.2">
      <c r="A10" s="26" t="s">
        <v>53</v>
      </c>
      <c r="B10" s="32" t="s">
        <v>1</v>
      </c>
      <c r="C10" s="89">
        <v>196</v>
      </c>
      <c r="D10" s="58">
        <v>8</v>
      </c>
      <c r="E10" s="60">
        <v>4.0999999999999996</v>
      </c>
      <c r="F10" s="61">
        <v>0</v>
      </c>
      <c r="G10" s="60">
        <v>0</v>
      </c>
      <c r="H10" s="62">
        <v>97</v>
      </c>
      <c r="I10" s="60">
        <v>49.5</v>
      </c>
      <c r="J10" s="62">
        <v>14</v>
      </c>
      <c r="K10" s="60">
        <v>7.1</v>
      </c>
      <c r="L10" s="62">
        <v>69</v>
      </c>
      <c r="M10" s="60">
        <v>35.200000000000003</v>
      </c>
      <c r="N10" s="62" t="s">
        <v>91</v>
      </c>
      <c r="O10" s="60">
        <v>0.5</v>
      </c>
      <c r="P10" s="63">
        <v>7</v>
      </c>
      <c r="Q10" s="59">
        <v>3.6</v>
      </c>
      <c r="R10" s="58" t="s">
        <v>91</v>
      </c>
      <c r="S10" s="64" t="s">
        <v>91</v>
      </c>
      <c r="T10" s="90">
        <v>1913</v>
      </c>
      <c r="U10" s="34">
        <v>100</v>
      </c>
    </row>
    <row r="11" spans="1:21" s="31" customFormat="1" ht="15" customHeight="1" x14ac:dyDescent="0.2">
      <c r="A11" s="26" t="s">
        <v>53</v>
      </c>
      <c r="B11" s="35" t="s">
        <v>26</v>
      </c>
      <c r="C11" s="87">
        <v>308</v>
      </c>
      <c r="D11" s="65" t="s">
        <v>91</v>
      </c>
      <c r="E11" s="53">
        <v>0.6</v>
      </c>
      <c r="F11" s="66" t="s">
        <v>91</v>
      </c>
      <c r="G11" s="53" t="s">
        <v>91</v>
      </c>
      <c r="H11" s="54">
        <v>14</v>
      </c>
      <c r="I11" s="53">
        <v>4.5</v>
      </c>
      <c r="J11" s="54">
        <v>119</v>
      </c>
      <c r="K11" s="53">
        <v>38.6</v>
      </c>
      <c r="L11" s="54">
        <v>164</v>
      </c>
      <c r="M11" s="53">
        <v>53.2</v>
      </c>
      <c r="N11" s="66" t="s">
        <v>91</v>
      </c>
      <c r="O11" s="53">
        <v>0.3</v>
      </c>
      <c r="P11" s="67">
        <v>5</v>
      </c>
      <c r="Q11" s="51">
        <v>1.6</v>
      </c>
      <c r="R11" s="52">
        <v>11</v>
      </c>
      <c r="S11" s="56">
        <v>3.6</v>
      </c>
      <c r="T11" s="88">
        <v>1085</v>
      </c>
      <c r="U11" s="29">
        <v>100</v>
      </c>
    </row>
    <row r="12" spans="1:21" s="31" customFormat="1" ht="15" customHeight="1" x14ac:dyDescent="0.2">
      <c r="A12" s="26" t="s">
        <v>53</v>
      </c>
      <c r="B12" s="32" t="s">
        <v>2</v>
      </c>
      <c r="C12" s="89">
        <v>1620</v>
      </c>
      <c r="D12" s="58">
        <v>18</v>
      </c>
      <c r="E12" s="60">
        <v>1.1000000000000001</v>
      </c>
      <c r="F12" s="62">
        <v>45</v>
      </c>
      <c r="G12" s="60">
        <v>2.8</v>
      </c>
      <c r="H12" s="62">
        <v>866</v>
      </c>
      <c r="I12" s="60">
        <v>53.5</v>
      </c>
      <c r="J12" s="62">
        <v>253</v>
      </c>
      <c r="K12" s="60">
        <v>15.6</v>
      </c>
      <c r="L12" s="62">
        <v>372</v>
      </c>
      <c r="M12" s="60">
        <v>23</v>
      </c>
      <c r="N12" s="62">
        <v>9</v>
      </c>
      <c r="O12" s="60">
        <v>0.6</v>
      </c>
      <c r="P12" s="63">
        <v>57</v>
      </c>
      <c r="Q12" s="59">
        <v>3.5</v>
      </c>
      <c r="R12" s="58">
        <v>246</v>
      </c>
      <c r="S12" s="64">
        <v>15.2</v>
      </c>
      <c r="T12" s="90">
        <v>9883</v>
      </c>
      <c r="U12" s="34">
        <v>100</v>
      </c>
    </row>
    <row r="13" spans="1:21" s="31" customFormat="1" ht="15" customHeight="1" x14ac:dyDescent="0.2">
      <c r="A13" s="26" t="s">
        <v>53</v>
      </c>
      <c r="B13" s="35" t="s">
        <v>27</v>
      </c>
      <c r="C13" s="87">
        <v>187</v>
      </c>
      <c r="D13" s="52">
        <v>4</v>
      </c>
      <c r="E13" s="53">
        <v>2.1</v>
      </c>
      <c r="F13" s="54">
        <v>0</v>
      </c>
      <c r="G13" s="53">
        <v>0</v>
      </c>
      <c r="H13" s="54">
        <v>83</v>
      </c>
      <c r="I13" s="53">
        <v>44.4</v>
      </c>
      <c r="J13" s="54">
        <v>22</v>
      </c>
      <c r="K13" s="53">
        <v>11.8</v>
      </c>
      <c r="L13" s="54">
        <v>69</v>
      </c>
      <c r="M13" s="53">
        <v>36.9</v>
      </c>
      <c r="N13" s="54" t="s">
        <v>91</v>
      </c>
      <c r="O13" s="53">
        <v>1.6</v>
      </c>
      <c r="P13" s="55">
        <v>6</v>
      </c>
      <c r="Q13" s="51">
        <v>3.2</v>
      </c>
      <c r="R13" s="52">
        <v>22</v>
      </c>
      <c r="S13" s="56">
        <v>11.8</v>
      </c>
      <c r="T13" s="88">
        <v>1841</v>
      </c>
      <c r="U13" s="29">
        <v>100</v>
      </c>
    </row>
    <row r="14" spans="1:21" s="31" customFormat="1" ht="15" customHeight="1" x14ac:dyDescent="0.2">
      <c r="A14" s="26" t="s">
        <v>53</v>
      </c>
      <c r="B14" s="32" t="s">
        <v>28</v>
      </c>
      <c r="C14" s="89">
        <v>30</v>
      </c>
      <c r="D14" s="58">
        <v>0</v>
      </c>
      <c r="E14" s="60">
        <v>0</v>
      </c>
      <c r="F14" s="62">
        <v>0</v>
      </c>
      <c r="G14" s="60">
        <v>0</v>
      </c>
      <c r="H14" s="62">
        <v>6</v>
      </c>
      <c r="I14" s="60">
        <v>20</v>
      </c>
      <c r="J14" s="62">
        <v>9</v>
      </c>
      <c r="K14" s="60">
        <v>30</v>
      </c>
      <c r="L14" s="62">
        <v>15</v>
      </c>
      <c r="M14" s="60">
        <v>50</v>
      </c>
      <c r="N14" s="62">
        <v>0</v>
      </c>
      <c r="O14" s="60">
        <v>0</v>
      </c>
      <c r="P14" s="69">
        <v>0</v>
      </c>
      <c r="Q14" s="59">
        <v>0</v>
      </c>
      <c r="R14" s="68" t="s">
        <v>91</v>
      </c>
      <c r="S14" s="64">
        <v>6.7</v>
      </c>
      <c r="T14" s="90">
        <v>1140</v>
      </c>
      <c r="U14" s="34">
        <v>100</v>
      </c>
    </row>
    <row r="15" spans="1:21" s="31" customFormat="1" ht="15" customHeight="1" x14ac:dyDescent="0.2">
      <c r="A15" s="26" t="s">
        <v>53</v>
      </c>
      <c r="B15" s="35" t="s">
        <v>29</v>
      </c>
      <c r="C15" s="87">
        <v>14</v>
      </c>
      <c r="D15" s="52">
        <v>0</v>
      </c>
      <c r="E15" s="53">
        <v>0</v>
      </c>
      <c r="F15" s="54">
        <v>0</v>
      </c>
      <c r="G15" s="53">
        <v>0</v>
      </c>
      <c r="H15" s="54">
        <v>4</v>
      </c>
      <c r="I15" s="53">
        <v>28.6</v>
      </c>
      <c r="J15" s="54">
        <v>6</v>
      </c>
      <c r="K15" s="53">
        <v>42.9</v>
      </c>
      <c r="L15" s="54">
        <v>4</v>
      </c>
      <c r="M15" s="53">
        <v>28.6</v>
      </c>
      <c r="N15" s="54">
        <v>0</v>
      </c>
      <c r="O15" s="53">
        <v>0</v>
      </c>
      <c r="P15" s="55">
        <v>0</v>
      </c>
      <c r="Q15" s="51">
        <v>0</v>
      </c>
      <c r="R15" s="52">
        <v>0</v>
      </c>
      <c r="S15" s="56">
        <v>0</v>
      </c>
      <c r="T15" s="88">
        <v>227</v>
      </c>
      <c r="U15" s="29">
        <v>100</v>
      </c>
    </row>
    <row r="16" spans="1:21" s="31" customFormat="1" ht="15" customHeight="1" x14ac:dyDescent="0.2">
      <c r="A16" s="26" t="s">
        <v>53</v>
      </c>
      <c r="B16" s="32" t="s">
        <v>3</v>
      </c>
      <c r="C16" s="89">
        <v>34</v>
      </c>
      <c r="D16" s="58">
        <v>0</v>
      </c>
      <c r="E16" s="60">
        <v>0</v>
      </c>
      <c r="F16" s="62">
        <v>0</v>
      </c>
      <c r="G16" s="60">
        <v>0</v>
      </c>
      <c r="H16" s="62">
        <v>0</v>
      </c>
      <c r="I16" s="60">
        <v>0</v>
      </c>
      <c r="J16" s="62">
        <v>34</v>
      </c>
      <c r="K16" s="60">
        <v>100</v>
      </c>
      <c r="L16" s="62">
        <v>0</v>
      </c>
      <c r="M16" s="60">
        <v>0</v>
      </c>
      <c r="N16" s="62">
        <v>0</v>
      </c>
      <c r="O16" s="60">
        <v>0</v>
      </c>
      <c r="P16" s="63">
        <v>0</v>
      </c>
      <c r="Q16" s="59">
        <v>0</v>
      </c>
      <c r="R16" s="58">
        <v>0</v>
      </c>
      <c r="S16" s="64">
        <v>0</v>
      </c>
      <c r="T16" s="90">
        <v>204</v>
      </c>
      <c r="U16" s="34">
        <v>100</v>
      </c>
    </row>
    <row r="17" spans="1:21" s="31" customFormat="1" ht="15" customHeight="1" x14ac:dyDescent="0.2">
      <c r="A17" s="26" t="s">
        <v>53</v>
      </c>
      <c r="B17" s="35" t="s">
        <v>30</v>
      </c>
      <c r="C17" s="87">
        <v>20</v>
      </c>
      <c r="D17" s="65">
        <v>0</v>
      </c>
      <c r="E17" s="53">
        <v>0</v>
      </c>
      <c r="F17" s="66">
        <v>0</v>
      </c>
      <c r="G17" s="53">
        <v>0</v>
      </c>
      <c r="H17" s="54">
        <v>8</v>
      </c>
      <c r="I17" s="53">
        <v>40</v>
      </c>
      <c r="J17" s="54">
        <v>5</v>
      </c>
      <c r="K17" s="53">
        <v>25</v>
      </c>
      <c r="L17" s="54">
        <v>7</v>
      </c>
      <c r="M17" s="53">
        <v>35</v>
      </c>
      <c r="N17" s="66">
        <v>0</v>
      </c>
      <c r="O17" s="53">
        <v>0</v>
      </c>
      <c r="P17" s="55">
        <v>0</v>
      </c>
      <c r="Q17" s="51">
        <v>0</v>
      </c>
      <c r="R17" s="52">
        <v>0</v>
      </c>
      <c r="S17" s="56">
        <v>0</v>
      </c>
      <c r="T17" s="88">
        <v>3954</v>
      </c>
      <c r="U17" s="29">
        <v>100</v>
      </c>
    </row>
    <row r="18" spans="1:21" s="31" customFormat="1" ht="15" customHeight="1" x14ac:dyDescent="0.2">
      <c r="A18" s="26" t="s">
        <v>53</v>
      </c>
      <c r="B18" s="32" t="s">
        <v>31</v>
      </c>
      <c r="C18" s="89">
        <v>813</v>
      </c>
      <c r="D18" s="68" t="s">
        <v>91</v>
      </c>
      <c r="E18" s="60">
        <v>0.2</v>
      </c>
      <c r="F18" s="61" t="s">
        <v>91</v>
      </c>
      <c r="G18" s="60">
        <v>0.4</v>
      </c>
      <c r="H18" s="62">
        <v>59</v>
      </c>
      <c r="I18" s="60">
        <v>7.3</v>
      </c>
      <c r="J18" s="62">
        <v>491</v>
      </c>
      <c r="K18" s="60">
        <v>60.4</v>
      </c>
      <c r="L18" s="62">
        <v>216</v>
      </c>
      <c r="M18" s="60">
        <v>26.6</v>
      </c>
      <c r="N18" s="62">
        <v>9</v>
      </c>
      <c r="O18" s="60">
        <v>1.1000000000000001</v>
      </c>
      <c r="P18" s="63">
        <v>33</v>
      </c>
      <c r="Q18" s="59">
        <v>4.0999999999999996</v>
      </c>
      <c r="R18" s="58">
        <v>10</v>
      </c>
      <c r="S18" s="64">
        <v>1.2</v>
      </c>
      <c r="T18" s="90">
        <v>2444</v>
      </c>
      <c r="U18" s="34">
        <v>99.8</v>
      </c>
    </row>
    <row r="19" spans="1:21" s="31" customFormat="1" ht="15" customHeight="1" x14ac:dyDescent="0.2">
      <c r="A19" s="26" t="s">
        <v>53</v>
      </c>
      <c r="B19" s="35" t="s">
        <v>32</v>
      </c>
      <c r="C19" s="87">
        <v>0</v>
      </c>
      <c r="D19" s="52">
        <v>0</v>
      </c>
      <c r="E19" s="53">
        <v>0</v>
      </c>
      <c r="F19" s="54">
        <v>0</v>
      </c>
      <c r="G19" s="53">
        <v>0</v>
      </c>
      <c r="H19" s="54">
        <v>0</v>
      </c>
      <c r="I19" s="53">
        <v>0</v>
      </c>
      <c r="J19" s="54">
        <v>0</v>
      </c>
      <c r="K19" s="53">
        <v>0</v>
      </c>
      <c r="L19" s="54">
        <v>0</v>
      </c>
      <c r="M19" s="53">
        <v>0</v>
      </c>
      <c r="N19" s="54">
        <v>0</v>
      </c>
      <c r="O19" s="53">
        <v>0</v>
      </c>
      <c r="P19" s="55">
        <v>0</v>
      </c>
      <c r="Q19" s="51">
        <v>0</v>
      </c>
      <c r="R19" s="52">
        <v>0</v>
      </c>
      <c r="S19" s="56">
        <v>0</v>
      </c>
      <c r="T19" s="88">
        <v>287</v>
      </c>
      <c r="U19" s="29">
        <v>100</v>
      </c>
    </row>
    <row r="20" spans="1:21" s="31" customFormat="1" ht="15" customHeight="1" x14ac:dyDescent="0.2">
      <c r="A20" s="26" t="s">
        <v>53</v>
      </c>
      <c r="B20" s="32" t="s">
        <v>4</v>
      </c>
      <c r="C20" s="89">
        <v>77</v>
      </c>
      <c r="D20" s="58">
        <v>0</v>
      </c>
      <c r="E20" s="60">
        <v>0</v>
      </c>
      <c r="F20" s="61" t="s">
        <v>91</v>
      </c>
      <c r="G20" s="60">
        <v>2.6</v>
      </c>
      <c r="H20" s="62">
        <v>25</v>
      </c>
      <c r="I20" s="60">
        <v>32.5</v>
      </c>
      <c r="J20" s="61">
        <v>0</v>
      </c>
      <c r="K20" s="60">
        <v>0</v>
      </c>
      <c r="L20" s="62">
        <v>47</v>
      </c>
      <c r="M20" s="60">
        <v>61</v>
      </c>
      <c r="N20" s="62">
        <v>0</v>
      </c>
      <c r="O20" s="60">
        <v>0</v>
      </c>
      <c r="P20" s="69" t="s">
        <v>91</v>
      </c>
      <c r="Q20" s="59">
        <v>3.9</v>
      </c>
      <c r="R20" s="58">
        <v>7</v>
      </c>
      <c r="S20" s="64">
        <v>9.1</v>
      </c>
      <c r="T20" s="90">
        <v>715</v>
      </c>
      <c r="U20" s="34">
        <v>100</v>
      </c>
    </row>
    <row r="21" spans="1:21" s="31" customFormat="1" ht="15" customHeight="1" x14ac:dyDescent="0.2">
      <c r="A21" s="26" t="s">
        <v>53</v>
      </c>
      <c r="B21" s="35" t="s">
        <v>5</v>
      </c>
      <c r="C21" s="87">
        <v>582</v>
      </c>
      <c r="D21" s="65">
        <v>0</v>
      </c>
      <c r="E21" s="53">
        <v>0</v>
      </c>
      <c r="F21" s="54">
        <v>4</v>
      </c>
      <c r="G21" s="53">
        <v>0.7</v>
      </c>
      <c r="H21" s="54">
        <v>45</v>
      </c>
      <c r="I21" s="53">
        <v>7.7</v>
      </c>
      <c r="J21" s="54">
        <v>279</v>
      </c>
      <c r="K21" s="53">
        <v>47.9</v>
      </c>
      <c r="L21" s="54">
        <v>230</v>
      </c>
      <c r="M21" s="53">
        <v>39.5</v>
      </c>
      <c r="N21" s="54">
        <v>0</v>
      </c>
      <c r="O21" s="53">
        <v>0</v>
      </c>
      <c r="P21" s="55">
        <v>24</v>
      </c>
      <c r="Q21" s="51">
        <v>4.0999999999999996</v>
      </c>
      <c r="R21" s="52">
        <v>7</v>
      </c>
      <c r="S21" s="56">
        <v>1.2</v>
      </c>
      <c r="T21" s="88">
        <v>4134</v>
      </c>
      <c r="U21" s="29">
        <v>99.9</v>
      </c>
    </row>
    <row r="22" spans="1:21" s="31" customFormat="1" ht="15" customHeight="1" x14ac:dyDescent="0.2">
      <c r="A22" s="26" t="s">
        <v>53</v>
      </c>
      <c r="B22" s="32" t="s">
        <v>6</v>
      </c>
      <c r="C22" s="89">
        <v>2009</v>
      </c>
      <c r="D22" s="68">
        <v>9</v>
      </c>
      <c r="E22" s="60">
        <v>0.4</v>
      </c>
      <c r="F22" s="62">
        <v>11</v>
      </c>
      <c r="G22" s="60">
        <v>0.5</v>
      </c>
      <c r="H22" s="62">
        <v>230</v>
      </c>
      <c r="I22" s="60">
        <v>11.4</v>
      </c>
      <c r="J22" s="62">
        <v>492</v>
      </c>
      <c r="K22" s="60">
        <v>24.5</v>
      </c>
      <c r="L22" s="62">
        <v>1180</v>
      </c>
      <c r="M22" s="60">
        <v>58.7</v>
      </c>
      <c r="N22" s="62" t="s">
        <v>91</v>
      </c>
      <c r="O22" s="60">
        <v>0.1</v>
      </c>
      <c r="P22" s="63">
        <v>85</v>
      </c>
      <c r="Q22" s="59">
        <v>4.2</v>
      </c>
      <c r="R22" s="58">
        <v>92</v>
      </c>
      <c r="S22" s="64">
        <v>4.5999999999999996</v>
      </c>
      <c r="T22" s="90">
        <v>1864</v>
      </c>
      <c r="U22" s="34">
        <v>100</v>
      </c>
    </row>
    <row r="23" spans="1:21" s="31" customFormat="1" ht="15" customHeight="1" x14ac:dyDescent="0.2">
      <c r="A23" s="26" t="s">
        <v>53</v>
      </c>
      <c r="B23" s="35" t="s">
        <v>33</v>
      </c>
      <c r="C23" s="87">
        <v>111</v>
      </c>
      <c r="D23" s="65">
        <v>0</v>
      </c>
      <c r="E23" s="53">
        <v>0</v>
      </c>
      <c r="F23" s="66" t="s">
        <v>91</v>
      </c>
      <c r="G23" s="53">
        <v>1.8</v>
      </c>
      <c r="H23" s="54">
        <v>10</v>
      </c>
      <c r="I23" s="53">
        <v>9</v>
      </c>
      <c r="J23" s="54">
        <v>12</v>
      </c>
      <c r="K23" s="53">
        <v>10.8</v>
      </c>
      <c r="L23" s="54">
        <v>83</v>
      </c>
      <c r="M23" s="53">
        <v>74.8</v>
      </c>
      <c r="N23" s="54">
        <v>0</v>
      </c>
      <c r="O23" s="53">
        <v>0</v>
      </c>
      <c r="P23" s="67">
        <v>4</v>
      </c>
      <c r="Q23" s="51">
        <v>3.6</v>
      </c>
      <c r="R23" s="52" t="s">
        <v>91</v>
      </c>
      <c r="S23" s="56">
        <v>1.8</v>
      </c>
      <c r="T23" s="88">
        <v>1424</v>
      </c>
      <c r="U23" s="29">
        <v>100</v>
      </c>
    </row>
    <row r="24" spans="1:21" s="31" customFormat="1" ht="15" customHeight="1" x14ac:dyDescent="0.2">
      <c r="A24" s="26" t="s">
        <v>53</v>
      </c>
      <c r="B24" s="32" t="s">
        <v>7</v>
      </c>
      <c r="C24" s="89">
        <v>336</v>
      </c>
      <c r="D24" s="68">
        <v>5</v>
      </c>
      <c r="E24" s="60">
        <v>1.5</v>
      </c>
      <c r="F24" s="61" t="s">
        <v>91</v>
      </c>
      <c r="G24" s="60">
        <v>0.6</v>
      </c>
      <c r="H24" s="62">
        <v>66</v>
      </c>
      <c r="I24" s="60">
        <v>19.600000000000001</v>
      </c>
      <c r="J24" s="62">
        <v>55</v>
      </c>
      <c r="K24" s="60">
        <v>16.399999999999999</v>
      </c>
      <c r="L24" s="62">
        <v>188</v>
      </c>
      <c r="M24" s="60">
        <v>56</v>
      </c>
      <c r="N24" s="62" t="s">
        <v>91</v>
      </c>
      <c r="O24" s="60">
        <v>0.3</v>
      </c>
      <c r="P24" s="63">
        <v>19</v>
      </c>
      <c r="Q24" s="59">
        <v>5.7</v>
      </c>
      <c r="R24" s="58">
        <v>12</v>
      </c>
      <c r="S24" s="64">
        <v>3.6</v>
      </c>
      <c r="T24" s="90">
        <v>1396</v>
      </c>
      <c r="U24" s="34">
        <v>100</v>
      </c>
    </row>
    <row r="25" spans="1:21" s="31" customFormat="1" ht="15" customHeight="1" x14ac:dyDescent="0.2">
      <c r="A25" s="26" t="s">
        <v>53</v>
      </c>
      <c r="B25" s="35" t="s">
        <v>34</v>
      </c>
      <c r="C25" s="87">
        <v>103</v>
      </c>
      <c r="D25" s="52">
        <v>0</v>
      </c>
      <c r="E25" s="53">
        <v>0</v>
      </c>
      <c r="F25" s="54">
        <v>0</v>
      </c>
      <c r="G25" s="53">
        <v>0</v>
      </c>
      <c r="H25" s="54" t="s">
        <v>91</v>
      </c>
      <c r="I25" s="53">
        <v>1.9</v>
      </c>
      <c r="J25" s="54">
        <v>13</v>
      </c>
      <c r="K25" s="53">
        <v>12.6</v>
      </c>
      <c r="L25" s="54">
        <v>85</v>
      </c>
      <c r="M25" s="53">
        <v>82.5</v>
      </c>
      <c r="N25" s="54">
        <v>0</v>
      </c>
      <c r="O25" s="53">
        <v>0</v>
      </c>
      <c r="P25" s="67" t="s">
        <v>91</v>
      </c>
      <c r="Q25" s="51">
        <v>2.9</v>
      </c>
      <c r="R25" s="52">
        <v>0</v>
      </c>
      <c r="S25" s="56">
        <v>0</v>
      </c>
      <c r="T25" s="88">
        <v>1422</v>
      </c>
      <c r="U25" s="29">
        <v>100</v>
      </c>
    </row>
    <row r="26" spans="1:21" s="31" customFormat="1" ht="15" customHeight="1" x14ac:dyDescent="0.2">
      <c r="A26" s="26" t="s">
        <v>53</v>
      </c>
      <c r="B26" s="32" t="s">
        <v>35</v>
      </c>
      <c r="C26" s="89">
        <v>190</v>
      </c>
      <c r="D26" s="68" t="s">
        <v>91</v>
      </c>
      <c r="E26" s="60">
        <v>1.1000000000000001</v>
      </c>
      <c r="F26" s="61" t="s">
        <v>91</v>
      </c>
      <c r="G26" s="60">
        <v>0.5</v>
      </c>
      <c r="H26" s="62">
        <v>11</v>
      </c>
      <c r="I26" s="60">
        <v>5.8</v>
      </c>
      <c r="J26" s="62">
        <v>116</v>
      </c>
      <c r="K26" s="60">
        <v>61.1</v>
      </c>
      <c r="L26" s="62">
        <v>57</v>
      </c>
      <c r="M26" s="60">
        <v>30</v>
      </c>
      <c r="N26" s="62">
        <v>0</v>
      </c>
      <c r="O26" s="60">
        <v>0</v>
      </c>
      <c r="P26" s="69" t="s">
        <v>91</v>
      </c>
      <c r="Q26" s="59">
        <v>1.6</v>
      </c>
      <c r="R26" s="58">
        <v>9</v>
      </c>
      <c r="S26" s="64">
        <v>4.7</v>
      </c>
      <c r="T26" s="90">
        <v>1343</v>
      </c>
      <c r="U26" s="34">
        <v>100</v>
      </c>
    </row>
    <row r="27" spans="1:21" s="31" customFormat="1" ht="15" customHeight="1" x14ac:dyDescent="0.2">
      <c r="A27" s="26" t="s">
        <v>53</v>
      </c>
      <c r="B27" s="35" t="s">
        <v>8</v>
      </c>
      <c r="C27" s="87">
        <v>76</v>
      </c>
      <c r="D27" s="52">
        <v>0</v>
      </c>
      <c r="E27" s="53">
        <v>0</v>
      </c>
      <c r="F27" s="54">
        <v>0</v>
      </c>
      <c r="G27" s="53">
        <v>0</v>
      </c>
      <c r="H27" s="66">
        <v>0</v>
      </c>
      <c r="I27" s="53">
        <v>0</v>
      </c>
      <c r="J27" s="66" t="s">
        <v>91</v>
      </c>
      <c r="K27" s="53">
        <v>1.3</v>
      </c>
      <c r="L27" s="54">
        <v>73</v>
      </c>
      <c r="M27" s="53">
        <v>96.1</v>
      </c>
      <c r="N27" s="54">
        <v>0</v>
      </c>
      <c r="O27" s="53">
        <v>0</v>
      </c>
      <c r="P27" s="67" t="s">
        <v>91</v>
      </c>
      <c r="Q27" s="51">
        <v>2.6</v>
      </c>
      <c r="R27" s="52">
        <v>11</v>
      </c>
      <c r="S27" s="56">
        <v>14.5</v>
      </c>
      <c r="T27" s="88">
        <v>573</v>
      </c>
      <c r="U27" s="29">
        <v>100</v>
      </c>
    </row>
    <row r="28" spans="1:21" s="31" customFormat="1" ht="15" customHeight="1" x14ac:dyDescent="0.2">
      <c r="A28" s="26" t="s">
        <v>53</v>
      </c>
      <c r="B28" s="32" t="s">
        <v>36</v>
      </c>
      <c r="C28" s="89">
        <v>37</v>
      </c>
      <c r="D28" s="58" t="s">
        <v>91</v>
      </c>
      <c r="E28" s="60">
        <v>5.4</v>
      </c>
      <c r="F28" s="62">
        <v>0</v>
      </c>
      <c r="G28" s="60">
        <v>0</v>
      </c>
      <c r="H28" s="62">
        <v>8</v>
      </c>
      <c r="I28" s="60">
        <v>21.6</v>
      </c>
      <c r="J28" s="62">
        <v>24</v>
      </c>
      <c r="K28" s="60">
        <v>64.900000000000006</v>
      </c>
      <c r="L28" s="62" t="s">
        <v>91</v>
      </c>
      <c r="M28" s="60">
        <v>8.1</v>
      </c>
      <c r="N28" s="62">
        <v>0</v>
      </c>
      <c r="O28" s="60">
        <v>0</v>
      </c>
      <c r="P28" s="69">
        <v>0</v>
      </c>
      <c r="Q28" s="59">
        <v>0</v>
      </c>
      <c r="R28" s="58">
        <v>4</v>
      </c>
      <c r="S28" s="64">
        <v>10.8</v>
      </c>
      <c r="T28" s="90">
        <v>1435</v>
      </c>
      <c r="U28" s="34">
        <v>100</v>
      </c>
    </row>
    <row r="29" spans="1:21" s="31" customFormat="1" ht="15" customHeight="1" x14ac:dyDescent="0.2">
      <c r="A29" s="26" t="s">
        <v>53</v>
      </c>
      <c r="B29" s="35" t="s">
        <v>37</v>
      </c>
      <c r="C29" s="87">
        <v>72</v>
      </c>
      <c r="D29" s="65" t="s">
        <v>91</v>
      </c>
      <c r="E29" s="53">
        <v>2.8</v>
      </c>
      <c r="F29" s="54">
        <v>0</v>
      </c>
      <c r="G29" s="53">
        <v>0</v>
      </c>
      <c r="H29" s="54">
        <v>9</v>
      </c>
      <c r="I29" s="53">
        <v>12.5</v>
      </c>
      <c r="J29" s="54">
        <v>5</v>
      </c>
      <c r="K29" s="53">
        <v>6.9</v>
      </c>
      <c r="L29" s="54">
        <v>53</v>
      </c>
      <c r="M29" s="53">
        <v>73.599999999999994</v>
      </c>
      <c r="N29" s="54">
        <v>0</v>
      </c>
      <c r="O29" s="53">
        <v>0</v>
      </c>
      <c r="P29" s="67" t="s">
        <v>91</v>
      </c>
      <c r="Q29" s="51">
        <v>4.2</v>
      </c>
      <c r="R29" s="52">
        <v>0</v>
      </c>
      <c r="S29" s="56">
        <v>0</v>
      </c>
      <c r="T29" s="88">
        <v>1859</v>
      </c>
      <c r="U29" s="29">
        <v>100</v>
      </c>
    </row>
    <row r="30" spans="1:21" s="31" customFormat="1" ht="15" customHeight="1" x14ac:dyDescent="0.2">
      <c r="A30" s="26" t="s">
        <v>53</v>
      </c>
      <c r="B30" s="32" t="s">
        <v>38</v>
      </c>
      <c r="C30" s="89">
        <v>725</v>
      </c>
      <c r="D30" s="58">
        <v>4</v>
      </c>
      <c r="E30" s="60">
        <v>0.6</v>
      </c>
      <c r="F30" s="62">
        <v>11</v>
      </c>
      <c r="G30" s="60">
        <v>1.5</v>
      </c>
      <c r="H30" s="62">
        <v>45</v>
      </c>
      <c r="I30" s="60">
        <v>6.2</v>
      </c>
      <c r="J30" s="62">
        <v>197</v>
      </c>
      <c r="K30" s="60">
        <v>27.2</v>
      </c>
      <c r="L30" s="62">
        <v>451</v>
      </c>
      <c r="M30" s="60">
        <v>62.2</v>
      </c>
      <c r="N30" s="62">
        <v>0</v>
      </c>
      <c r="O30" s="60">
        <v>0</v>
      </c>
      <c r="P30" s="63">
        <v>17</v>
      </c>
      <c r="Q30" s="59">
        <v>2.2999999999999998</v>
      </c>
      <c r="R30" s="58">
        <v>57</v>
      </c>
      <c r="S30" s="64">
        <v>7.9</v>
      </c>
      <c r="T30" s="90">
        <v>3672</v>
      </c>
      <c r="U30" s="34">
        <v>100</v>
      </c>
    </row>
    <row r="31" spans="1:21" s="31" customFormat="1" ht="15" customHeight="1" x14ac:dyDescent="0.2">
      <c r="A31" s="26" t="s">
        <v>53</v>
      </c>
      <c r="B31" s="35" t="s">
        <v>9</v>
      </c>
      <c r="C31" s="87">
        <v>238</v>
      </c>
      <c r="D31" s="52">
        <v>8</v>
      </c>
      <c r="E31" s="53">
        <v>3.4</v>
      </c>
      <c r="F31" s="66">
        <v>4</v>
      </c>
      <c r="G31" s="53">
        <v>1.7</v>
      </c>
      <c r="H31" s="54">
        <v>21</v>
      </c>
      <c r="I31" s="53">
        <v>8.8000000000000007</v>
      </c>
      <c r="J31" s="54">
        <v>34</v>
      </c>
      <c r="K31" s="53">
        <v>14.3</v>
      </c>
      <c r="L31" s="54">
        <v>154</v>
      </c>
      <c r="M31" s="53">
        <v>64.7</v>
      </c>
      <c r="N31" s="54">
        <v>0</v>
      </c>
      <c r="O31" s="53">
        <v>0</v>
      </c>
      <c r="P31" s="67">
        <v>17</v>
      </c>
      <c r="Q31" s="51">
        <v>7.1</v>
      </c>
      <c r="R31" s="52">
        <v>8</v>
      </c>
      <c r="S31" s="56">
        <v>3.4</v>
      </c>
      <c r="T31" s="88">
        <v>2056</v>
      </c>
      <c r="U31" s="29">
        <v>100</v>
      </c>
    </row>
    <row r="32" spans="1:21" s="31" customFormat="1" ht="15" customHeight="1" x14ac:dyDescent="0.2">
      <c r="A32" s="26" t="s">
        <v>53</v>
      </c>
      <c r="B32" s="32" t="s">
        <v>39</v>
      </c>
      <c r="C32" s="89">
        <v>383</v>
      </c>
      <c r="D32" s="58">
        <v>0</v>
      </c>
      <c r="E32" s="60">
        <v>0</v>
      </c>
      <c r="F32" s="62">
        <v>5</v>
      </c>
      <c r="G32" s="60">
        <v>1.3</v>
      </c>
      <c r="H32" s="61">
        <v>4</v>
      </c>
      <c r="I32" s="60" t="s">
        <v>91</v>
      </c>
      <c r="J32" s="62">
        <v>278</v>
      </c>
      <c r="K32" s="60">
        <v>72.599999999999994</v>
      </c>
      <c r="L32" s="62">
        <v>94</v>
      </c>
      <c r="M32" s="60">
        <v>24.5</v>
      </c>
      <c r="N32" s="62">
        <v>0</v>
      </c>
      <c r="O32" s="60">
        <v>0</v>
      </c>
      <c r="P32" s="63" t="s">
        <v>91</v>
      </c>
      <c r="Q32" s="59">
        <v>0.5</v>
      </c>
      <c r="R32" s="68">
        <v>0</v>
      </c>
      <c r="S32" s="64">
        <v>0</v>
      </c>
      <c r="T32" s="90">
        <v>967</v>
      </c>
      <c r="U32" s="34">
        <v>100</v>
      </c>
    </row>
    <row r="33" spans="1:21" s="31" customFormat="1" ht="15" customHeight="1" x14ac:dyDescent="0.2">
      <c r="A33" s="26" t="s">
        <v>53</v>
      </c>
      <c r="B33" s="35" t="s">
        <v>23</v>
      </c>
      <c r="C33" s="87">
        <v>834</v>
      </c>
      <c r="D33" s="65">
        <v>6</v>
      </c>
      <c r="E33" s="53">
        <v>0.7</v>
      </c>
      <c r="F33" s="66">
        <v>0</v>
      </c>
      <c r="G33" s="53">
        <v>0</v>
      </c>
      <c r="H33" s="54">
        <v>75</v>
      </c>
      <c r="I33" s="53">
        <v>9</v>
      </c>
      <c r="J33" s="54">
        <v>122</v>
      </c>
      <c r="K33" s="53">
        <v>14.6</v>
      </c>
      <c r="L33" s="54">
        <v>597</v>
      </c>
      <c r="M33" s="53">
        <v>71.599999999999994</v>
      </c>
      <c r="N33" s="54" t="s">
        <v>91</v>
      </c>
      <c r="O33" s="53">
        <v>0.4</v>
      </c>
      <c r="P33" s="67">
        <v>31</v>
      </c>
      <c r="Q33" s="51">
        <v>3.7</v>
      </c>
      <c r="R33" s="52">
        <v>23</v>
      </c>
      <c r="S33" s="56">
        <v>2.8</v>
      </c>
      <c r="T33" s="88">
        <v>2281</v>
      </c>
      <c r="U33" s="29">
        <v>100</v>
      </c>
    </row>
    <row r="34" spans="1:21" s="31" customFormat="1" ht="15" customHeight="1" x14ac:dyDescent="0.2">
      <c r="A34" s="26" t="s">
        <v>53</v>
      </c>
      <c r="B34" s="32" t="s">
        <v>10</v>
      </c>
      <c r="C34" s="89">
        <v>95</v>
      </c>
      <c r="D34" s="58">
        <v>52</v>
      </c>
      <c r="E34" s="60">
        <v>54.7</v>
      </c>
      <c r="F34" s="62">
        <v>0</v>
      </c>
      <c r="G34" s="60">
        <v>0</v>
      </c>
      <c r="H34" s="62" t="s">
        <v>91</v>
      </c>
      <c r="I34" s="60">
        <v>3.2</v>
      </c>
      <c r="J34" s="61" t="s">
        <v>91</v>
      </c>
      <c r="K34" s="60">
        <v>2.1</v>
      </c>
      <c r="L34" s="62">
        <v>28</v>
      </c>
      <c r="M34" s="60">
        <v>29.5</v>
      </c>
      <c r="N34" s="61">
        <v>0</v>
      </c>
      <c r="O34" s="60">
        <v>0</v>
      </c>
      <c r="P34" s="63">
        <v>10</v>
      </c>
      <c r="Q34" s="59">
        <v>10.5</v>
      </c>
      <c r="R34" s="68">
        <v>31</v>
      </c>
      <c r="S34" s="64">
        <v>32.6</v>
      </c>
      <c r="T34" s="90">
        <v>794</v>
      </c>
      <c r="U34" s="34">
        <v>100</v>
      </c>
    </row>
    <row r="35" spans="1:21" s="31" customFormat="1" ht="15" customHeight="1" x14ac:dyDescent="0.2">
      <c r="A35" s="26" t="s">
        <v>53</v>
      </c>
      <c r="B35" s="35" t="s">
        <v>40</v>
      </c>
      <c r="C35" s="87">
        <v>37</v>
      </c>
      <c r="D35" s="52" t="s">
        <v>91</v>
      </c>
      <c r="E35" s="53">
        <v>5.4</v>
      </c>
      <c r="F35" s="54">
        <v>0</v>
      </c>
      <c r="G35" s="53">
        <v>0</v>
      </c>
      <c r="H35" s="54">
        <v>5</v>
      </c>
      <c r="I35" s="53">
        <v>13.5</v>
      </c>
      <c r="J35" s="66" t="s">
        <v>91</v>
      </c>
      <c r="K35" s="53">
        <v>8.1</v>
      </c>
      <c r="L35" s="54">
        <v>27</v>
      </c>
      <c r="M35" s="53">
        <v>73</v>
      </c>
      <c r="N35" s="54">
        <v>0</v>
      </c>
      <c r="O35" s="53">
        <v>0</v>
      </c>
      <c r="P35" s="67">
        <v>0</v>
      </c>
      <c r="Q35" s="51">
        <v>0</v>
      </c>
      <c r="R35" s="52" t="s">
        <v>91</v>
      </c>
      <c r="S35" s="56">
        <v>5.4</v>
      </c>
      <c r="T35" s="88">
        <v>1050</v>
      </c>
      <c r="U35" s="29">
        <v>100</v>
      </c>
    </row>
    <row r="36" spans="1:21" s="31" customFormat="1" ht="15" customHeight="1" x14ac:dyDescent="0.2">
      <c r="A36" s="26" t="s">
        <v>53</v>
      </c>
      <c r="B36" s="32" t="s">
        <v>41</v>
      </c>
      <c r="C36" s="89">
        <v>21</v>
      </c>
      <c r="D36" s="58" t="s">
        <v>91</v>
      </c>
      <c r="E36" s="60">
        <v>14.3</v>
      </c>
      <c r="F36" s="61">
        <v>0</v>
      </c>
      <c r="G36" s="60">
        <v>0</v>
      </c>
      <c r="H36" s="62" t="s">
        <v>91</v>
      </c>
      <c r="I36" s="60">
        <v>4.8</v>
      </c>
      <c r="J36" s="62" t="s">
        <v>91</v>
      </c>
      <c r="K36" s="60">
        <v>9.5</v>
      </c>
      <c r="L36" s="62">
        <v>12</v>
      </c>
      <c r="M36" s="60">
        <v>57.1</v>
      </c>
      <c r="N36" s="62" t="s">
        <v>91</v>
      </c>
      <c r="O36" s="60">
        <v>4.8</v>
      </c>
      <c r="P36" s="63" t="s">
        <v>91</v>
      </c>
      <c r="Q36" s="59">
        <v>9.5</v>
      </c>
      <c r="R36" s="58" t="s">
        <v>91</v>
      </c>
      <c r="S36" s="64">
        <v>9.5</v>
      </c>
      <c r="T36" s="90">
        <v>652</v>
      </c>
      <c r="U36" s="34">
        <v>100</v>
      </c>
    </row>
    <row r="37" spans="1:21" s="31" customFormat="1" ht="15" customHeight="1" x14ac:dyDescent="0.2">
      <c r="A37" s="26" t="s">
        <v>53</v>
      </c>
      <c r="B37" s="35" t="s">
        <v>11</v>
      </c>
      <c r="C37" s="87">
        <v>7</v>
      </c>
      <c r="D37" s="52">
        <v>0</v>
      </c>
      <c r="E37" s="53">
        <v>0</v>
      </c>
      <c r="F37" s="54">
        <v>0</v>
      </c>
      <c r="G37" s="53">
        <v>0</v>
      </c>
      <c r="H37" s="66">
        <v>0</v>
      </c>
      <c r="I37" s="53">
        <v>0</v>
      </c>
      <c r="J37" s="66">
        <v>0</v>
      </c>
      <c r="K37" s="53">
        <v>0</v>
      </c>
      <c r="L37" s="66">
        <v>7</v>
      </c>
      <c r="M37" s="53">
        <v>100</v>
      </c>
      <c r="N37" s="54">
        <v>0</v>
      </c>
      <c r="O37" s="53">
        <v>0</v>
      </c>
      <c r="P37" s="55">
        <v>0</v>
      </c>
      <c r="Q37" s="51">
        <v>0</v>
      </c>
      <c r="R37" s="52">
        <v>0</v>
      </c>
      <c r="S37" s="56">
        <v>0</v>
      </c>
      <c r="T37" s="88">
        <v>482</v>
      </c>
      <c r="U37" s="29">
        <v>100</v>
      </c>
    </row>
    <row r="38" spans="1:21" s="31" customFormat="1" ht="15" customHeight="1" x14ac:dyDescent="0.2">
      <c r="A38" s="26" t="s">
        <v>53</v>
      </c>
      <c r="B38" s="32" t="s">
        <v>12</v>
      </c>
      <c r="C38" s="89">
        <v>24</v>
      </c>
      <c r="D38" s="58">
        <v>0</v>
      </c>
      <c r="E38" s="60">
        <v>0</v>
      </c>
      <c r="F38" s="62" t="s">
        <v>91</v>
      </c>
      <c r="G38" s="60">
        <v>8.3000000000000007</v>
      </c>
      <c r="H38" s="62" t="s">
        <v>91</v>
      </c>
      <c r="I38" s="60">
        <v>12.5</v>
      </c>
      <c r="J38" s="62">
        <v>9</v>
      </c>
      <c r="K38" s="60">
        <v>37.5</v>
      </c>
      <c r="L38" s="62">
        <v>10</v>
      </c>
      <c r="M38" s="60">
        <v>41.7</v>
      </c>
      <c r="N38" s="62">
        <v>0</v>
      </c>
      <c r="O38" s="60">
        <v>0</v>
      </c>
      <c r="P38" s="69">
        <v>0</v>
      </c>
      <c r="Q38" s="59">
        <v>0</v>
      </c>
      <c r="R38" s="58">
        <v>0</v>
      </c>
      <c r="S38" s="64">
        <v>0</v>
      </c>
      <c r="T38" s="90">
        <v>2469</v>
      </c>
      <c r="U38" s="34">
        <v>100</v>
      </c>
    </row>
    <row r="39" spans="1:21" s="31" customFormat="1" ht="15" customHeight="1" x14ac:dyDescent="0.2">
      <c r="A39" s="26" t="s">
        <v>53</v>
      </c>
      <c r="B39" s="35" t="s">
        <v>13</v>
      </c>
      <c r="C39" s="87">
        <v>678</v>
      </c>
      <c r="D39" s="52">
        <v>36</v>
      </c>
      <c r="E39" s="53">
        <v>5.3</v>
      </c>
      <c r="F39" s="66">
        <v>5</v>
      </c>
      <c r="G39" s="53">
        <v>0.7</v>
      </c>
      <c r="H39" s="54">
        <v>496</v>
      </c>
      <c r="I39" s="53">
        <v>73.2</v>
      </c>
      <c r="J39" s="54">
        <v>24</v>
      </c>
      <c r="K39" s="53">
        <v>3.5</v>
      </c>
      <c r="L39" s="54">
        <v>98</v>
      </c>
      <c r="M39" s="53">
        <v>14.5</v>
      </c>
      <c r="N39" s="54">
        <v>0</v>
      </c>
      <c r="O39" s="53">
        <v>0</v>
      </c>
      <c r="P39" s="55">
        <v>19</v>
      </c>
      <c r="Q39" s="51">
        <v>2.8</v>
      </c>
      <c r="R39" s="52">
        <v>110</v>
      </c>
      <c r="S39" s="56">
        <v>16.2</v>
      </c>
      <c r="T39" s="88">
        <v>872</v>
      </c>
      <c r="U39" s="29">
        <v>100</v>
      </c>
    </row>
    <row r="40" spans="1:21" s="31" customFormat="1" ht="15" customHeight="1" x14ac:dyDescent="0.2">
      <c r="A40" s="26" t="s">
        <v>53</v>
      </c>
      <c r="B40" s="32" t="s">
        <v>14</v>
      </c>
      <c r="C40" s="89">
        <v>126</v>
      </c>
      <c r="D40" s="68" t="s">
        <v>91</v>
      </c>
      <c r="E40" s="60">
        <v>1.6</v>
      </c>
      <c r="F40" s="62">
        <v>0</v>
      </c>
      <c r="G40" s="60">
        <v>0</v>
      </c>
      <c r="H40" s="62">
        <v>11</v>
      </c>
      <c r="I40" s="60">
        <v>8.6999999999999993</v>
      </c>
      <c r="J40" s="62">
        <v>23</v>
      </c>
      <c r="K40" s="60">
        <v>18.3</v>
      </c>
      <c r="L40" s="62">
        <v>90</v>
      </c>
      <c r="M40" s="60">
        <v>71.400000000000006</v>
      </c>
      <c r="N40" s="61">
        <v>0</v>
      </c>
      <c r="O40" s="60">
        <v>0</v>
      </c>
      <c r="P40" s="63">
        <v>0</v>
      </c>
      <c r="Q40" s="59">
        <v>0</v>
      </c>
      <c r="R40" s="68" t="s">
        <v>91</v>
      </c>
      <c r="S40" s="64">
        <v>2.4</v>
      </c>
      <c r="T40" s="90">
        <v>4894</v>
      </c>
      <c r="U40" s="34">
        <v>100</v>
      </c>
    </row>
    <row r="41" spans="1:21" s="31" customFormat="1" ht="15" customHeight="1" x14ac:dyDescent="0.2">
      <c r="A41" s="26" t="s">
        <v>53</v>
      </c>
      <c r="B41" s="35" t="s">
        <v>15</v>
      </c>
      <c r="C41" s="87">
        <v>507</v>
      </c>
      <c r="D41" s="52">
        <v>7</v>
      </c>
      <c r="E41" s="53">
        <v>1.4</v>
      </c>
      <c r="F41" s="54">
        <v>4</v>
      </c>
      <c r="G41" s="53">
        <v>0.8</v>
      </c>
      <c r="H41" s="54">
        <v>56</v>
      </c>
      <c r="I41" s="53">
        <v>11</v>
      </c>
      <c r="J41" s="54">
        <v>268</v>
      </c>
      <c r="K41" s="53">
        <v>52.9</v>
      </c>
      <c r="L41" s="54">
        <v>152</v>
      </c>
      <c r="M41" s="53">
        <v>30</v>
      </c>
      <c r="N41" s="54" t="s">
        <v>91</v>
      </c>
      <c r="O41" s="53">
        <v>0.2</v>
      </c>
      <c r="P41" s="55">
        <v>19</v>
      </c>
      <c r="Q41" s="51">
        <v>3.7</v>
      </c>
      <c r="R41" s="52">
        <v>19</v>
      </c>
      <c r="S41" s="56">
        <v>3.7</v>
      </c>
      <c r="T41" s="88">
        <v>2587</v>
      </c>
      <c r="U41" s="29">
        <v>100</v>
      </c>
    </row>
    <row r="42" spans="1:21" s="31" customFormat="1" ht="15" customHeight="1" x14ac:dyDescent="0.2">
      <c r="A42" s="26" t="s">
        <v>53</v>
      </c>
      <c r="B42" s="32" t="s">
        <v>16</v>
      </c>
      <c r="C42" s="89">
        <v>45</v>
      </c>
      <c r="D42" s="58">
        <v>25</v>
      </c>
      <c r="E42" s="60">
        <v>55.6</v>
      </c>
      <c r="F42" s="62">
        <v>0</v>
      </c>
      <c r="G42" s="60">
        <v>0</v>
      </c>
      <c r="H42" s="62" t="s">
        <v>91</v>
      </c>
      <c r="I42" s="60">
        <v>4.4000000000000004</v>
      </c>
      <c r="J42" s="61" t="s">
        <v>91</v>
      </c>
      <c r="K42" s="60">
        <v>6.7</v>
      </c>
      <c r="L42" s="62">
        <v>15</v>
      </c>
      <c r="M42" s="60">
        <v>33.299999999999997</v>
      </c>
      <c r="N42" s="62">
        <v>0</v>
      </c>
      <c r="O42" s="60">
        <v>0</v>
      </c>
      <c r="P42" s="63">
        <v>0</v>
      </c>
      <c r="Q42" s="59">
        <v>0</v>
      </c>
      <c r="R42" s="68" t="s">
        <v>91</v>
      </c>
      <c r="S42" s="64">
        <v>2.2000000000000002</v>
      </c>
      <c r="T42" s="90">
        <v>451</v>
      </c>
      <c r="U42" s="34">
        <v>100</v>
      </c>
    </row>
    <row r="43" spans="1:21" s="31" customFormat="1" ht="15" customHeight="1" x14ac:dyDescent="0.2">
      <c r="A43" s="26" t="s">
        <v>53</v>
      </c>
      <c r="B43" s="35" t="s">
        <v>17</v>
      </c>
      <c r="C43" s="87">
        <v>7893</v>
      </c>
      <c r="D43" s="65">
        <v>18</v>
      </c>
      <c r="E43" s="53">
        <v>0.2</v>
      </c>
      <c r="F43" s="54">
        <v>33</v>
      </c>
      <c r="G43" s="53">
        <v>0.4</v>
      </c>
      <c r="H43" s="54">
        <v>322</v>
      </c>
      <c r="I43" s="53">
        <v>4.0999999999999996</v>
      </c>
      <c r="J43" s="54">
        <v>1909</v>
      </c>
      <c r="K43" s="53">
        <v>24.2</v>
      </c>
      <c r="L43" s="54">
        <v>5175</v>
      </c>
      <c r="M43" s="53">
        <v>65.599999999999994</v>
      </c>
      <c r="N43" s="66">
        <v>7</v>
      </c>
      <c r="O43" s="53">
        <v>0.1</v>
      </c>
      <c r="P43" s="55">
        <v>429</v>
      </c>
      <c r="Q43" s="51">
        <v>5.4</v>
      </c>
      <c r="R43" s="52">
        <v>93</v>
      </c>
      <c r="S43" s="56">
        <v>1.2</v>
      </c>
      <c r="T43" s="88">
        <v>3609</v>
      </c>
      <c r="U43" s="29">
        <v>100</v>
      </c>
    </row>
    <row r="44" spans="1:21" s="31" customFormat="1" ht="15" customHeight="1" x14ac:dyDescent="0.2">
      <c r="A44" s="26" t="s">
        <v>53</v>
      </c>
      <c r="B44" s="32" t="s">
        <v>18</v>
      </c>
      <c r="C44" s="89">
        <v>2266</v>
      </c>
      <c r="D44" s="58">
        <v>189</v>
      </c>
      <c r="E44" s="60">
        <v>8.3000000000000007</v>
      </c>
      <c r="F44" s="62">
        <v>0</v>
      </c>
      <c r="G44" s="60">
        <v>0</v>
      </c>
      <c r="H44" s="62">
        <v>448</v>
      </c>
      <c r="I44" s="60">
        <v>19.8</v>
      </c>
      <c r="J44" s="62">
        <v>898</v>
      </c>
      <c r="K44" s="60">
        <v>39.6</v>
      </c>
      <c r="L44" s="62">
        <v>504</v>
      </c>
      <c r="M44" s="60">
        <v>22.2</v>
      </c>
      <c r="N44" s="61">
        <v>5</v>
      </c>
      <c r="O44" s="60">
        <v>0.2</v>
      </c>
      <c r="P44" s="63">
        <v>222</v>
      </c>
      <c r="Q44" s="59">
        <v>9.8000000000000007</v>
      </c>
      <c r="R44" s="68">
        <v>223</v>
      </c>
      <c r="S44" s="64">
        <v>9.8000000000000007</v>
      </c>
      <c r="T44" s="90">
        <v>1811</v>
      </c>
      <c r="U44" s="34">
        <v>100</v>
      </c>
    </row>
    <row r="45" spans="1:21" s="31" customFormat="1" ht="15" customHeight="1" x14ac:dyDescent="0.2">
      <c r="A45" s="26" t="s">
        <v>53</v>
      </c>
      <c r="B45" s="35" t="s">
        <v>42</v>
      </c>
      <c r="C45" s="87">
        <v>116</v>
      </c>
      <c r="D45" s="52">
        <v>0</v>
      </c>
      <c r="E45" s="53">
        <v>0</v>
      </c>
      <c r="F45" s="66">
        <v>4</v>
      </c>
      <c r="G45" s="53">
        <v>3.4</v>
      </c>
      <c r="H45" s="54">
        <v>35</v>
      </c>
      <c r="I45" s="53">
        <v>30.2</v>
      </c>
      <c r="J45" s="54">
        <v>6</v>
      </c>
      <c r="K45" s="53">
        <v>5.2</v>
      </c>
      <c r="L45" s="54">
        <v>62</v>
      </c>
      <c r="M45" s="53">
        <v>53.4</v>
      </c>
      <c r="N45" s="66">
        <v>4</v>
      </c>
      <c r="O45" s="53">
        <v>3.4</v>
      </c>
      <c r="P45" s="55">
        <v>5</v>
      </c>
      <c r="Q45" s="51">
        <v>4.3</v>
      </c>
      <c r="R45" s="52">
        <v>4</v>
      </c>
      <c r="S45" s="56">
        <v>3.4</v>
      </c>
      <c r="T45" s="88">
        <v>1309</v>
      </c>
      <c r="U45" s="29">
        <v>99.9</v>
      </c>
    </row>
    <row r="46" spans="1:21" s="31" customFormat="1" ht="15" customHeight="1" x14ac:dyDescent="0.2">
      <c r="A46" s="26" t="s">
        <v>53</v>
      </c>
      <c r="B46" s="32" t="s">
        <v>19</v>
      </c>
      <c r="C46" s="89">
        <v>172</v>
      </c>
      <c r="D46" s="58">
        <v>0</v>
      </c>
      <c r="E46" s="60">
        <v>0</v>
      </c>
      <c r="F46" s="62">
        <v>0</v>
      </c>
      <c r="G46" s="60">
        <v>0</v>
      </c>
      <c r="H46" s="62">
        <v>38</v>
      </c>
      <c r="I46" s="60">
        <v>22.1</v>
      </c>
      <c r="J46" s="62">
        <v>34</v>
      </c>
      <c r="K46" s="60">
        <v>19.8</v>
      </c>
      <c r="L46" s="62">
        <v>88</v>
      </c>
      <c r="M46" s="60">
        <v>51.2</v>
      </c>
      <c r="N46" s="61">
        <v>0</v>
      </c>
      <c r="O46" s="60">
        <v>0</v>
      </c>
      <c r="P46" s="63">
        <v>12</v>
      </c>
      <c r="Q46" s="59">
        <v>7</v>
      </c>
      <c r="R46" s="58">
        <v>6</v>
      </c>
      <c r="S46" s="64">
        <v>3.5</v>
      </c>
      <c r="T46" s="90">
        <v>3056</v>
      </c>
      <c r="U46" s="34">
        <v>93</v>
      </c>
    </row>
    <row r="47" spans="1:21" s="31" customFormat="1" ht="15" customHeight="1" x14ac:dyDescent="0.2">
      <c r="A47" s="26" t="s">
        <v>53</v>
      </c>
      <c r="B47" s="35" t="s">
        <v>43</v>
      </c>
      <c r="C47" s="87">
        <v>0</v>
      </c>
      <c r="D47" s="52">
        <v>0</v>
      </c>
      <c r="E47" s="53">
        <v>0</v>
      </c>
      <c r="F47" s="54">
        <v>0</v>
      </c>
      <c r="G47" s="53">
        <v>0</v>
      </c>
      <c r="H47" s="54">
        <v>0</v>
      </c>
      <c r="I47" s="53">
        <v>0</v>
      </c>
      <c r="J47" s="54">
        <v>0</v>
      </c>
      <c r="K47" s="53">
        <v>0</v>
      </c>
      <c r="L47" s="54">
        <v>0</v>
      </c>
      <c r="M47" s="53">
        <v>0</v>
      </c>
      <c r="N47" s="54">
        <v>0</v>
      </c>
      <c r="O47" s="53">
        <v>0</v>
      </c>
      <c r="P47" s="55">
        <v>0</v>
      </c>
      <c r="Q47" s="51">
        <v>0</v>
      </c>
      <c r="R47" s="52">
        <v>0</v>
      </c>
      <c r="S47" s="56">
        <v>0</v>
      </c>
      <c r="T47" s="88">
        <v>293</v>
      </c>
      <c r="U47" s="29">
        <v>100</v>
      </c>
    </row>
    <row r="48" spans="1:21" s="31" customFormat="1" ht="15" customHeight="1" x14ac:dyDescent="0.2">
      <c r="A48" s="26" t="s">
        <v>53</v>
      </c>
      <c r="B48" s="32" t="s">
        <v>20</v>
      </c>
      <c r="C48" s="89">
        <v>1196</v>
      </c>
      <c r="D48" s="58">
        <v>12</v>
      </c>
      <c r="E48" s="60" t="s">
        <v>91</v>
      </c>
      <c r="F48" s="61">
        <v>6</v>
      </c>
      <c r="G48" s="60">
        <v>0.5</v>
      </c>
      <c r="H48" s="62">
        <v>35</v>
      </c>
      <c r="I48" s="60">
        <v>2.9</v>
      </c>
      <c r="J48" s="62">
        <v>698</v>
      </c>
      <c r="K48" s="60">
        <v>58.4</v>
      </c>
      <c r="L48" s="62">
        <v>424</v>
      </c>
      <c r="M48" s="60">
        <v>35.5</v>
      </c>
      <c r="N48" s="61">
        <v>0</v>
      </c>
      <c r="O48" s="60">
        <v>0</v>
      </c>
      <c r="P48" s="63">
        <v>21</v>
      </c>
      <c r="Q48" s="59">
        <v>1.8</v>
      </c>
      <c r="R48" s="58">
        <v>23</v>
      </c>
      <c r="S48" s="64">
        <v>1.9</v>
      </c>
      <c r="T48" s="90">
        <v>1226</v>
      </c>
      <c r="U48" s="34">
        <v>100</v>
      </c>
    </row>
    <row r="49" spans="1:21" s="31" customFormat="1" ht="15" customHeight="1" x14ac:dyDescent="0.2">
      <c r="A49" s="26" t="s">
        <v>53</v>
      </c>
      <c r="B49" s="35" t="s">
        <v>44</v>
      </c>
      <c r="C49" s="87">
        <v>10</v>
      </c>
      <c r="D49" s="52" t="s">
        <v>91</v>
      </c>
      <c r="E49" s="53">
        <v>20</v>
      </c>
      <c r="F49" s="54">
        <v>0</v>
      </c>
      <c r="G49" s="53">
        <v>0</v>
      </c>
      <c r="H49" s="54">
        <v>0</v>
      </c>
      <c r="I49" s="53">
        <v>0</v>
      </c>
      <c r="J49" s="66" t="s">
        <v>91</v>
      </c>
      <c r="K49" s="53">
        <v>20</v>
      </c>
      <c r="L49" s="54">
        <v>6</v>
      </c>
      <c r="M49" s="53">
        <v>60</v>
      </c>
      <c r="N49" s="54">
        <v>0</v>
      </c>
      <c r="O49" s="53">
        <v>0</v>
      </c>
      <c r="P49" s="67">
        <v>0</v>
      </c>
      <c r="Q49" s="51">
        <v>0</v>
      </c>
      <c r="R49" s="52">
        <v>0</v>
      </c>
      <c r="S49" s="56">
        <v>0</v>
      </c>
      <c r="T49" s="88">
        <v>687</v>
      </c>
      <c r="U49" s="29">
        <v>100</v>
      </c>
    </row>
    <row r="50" spans="1:21" s="31" customFormat="1" ht="15" customHeight="1" x14ac:dyDescent="0.2">
      <c r="A50" s="26" t="s">
        <v>53</v>
      </c>
      <c r="B50" s="32" t="s">
        <v>45</v>
      </c>
      <c r="C50" s="89">
        <v>881</v>
      </c>
      <c r="D50" s="68" t="s">
        <v>91</v>
      </c>
      <c r="E50" s="60">
        <v>0.3</v>
      </c>
      <c r="F50" s="62">
        <v>5</v>
      </c>
      <c r="G50" s="60">
        <v>0.6</v>
      </c>
      <c r="H50" s="62">
        <v>56</v>
      </c>
      <c r="I50" s="60">
        <v>6.4</v>
      </c>
      <c r="J50" s="62">
        <v>495</v>
      </c>
      <c r="K50" s="60">
        <v>56.2</v>
      </c>
      <c r="L50" s="62">
        <v>308</v>
      </c>
      <c r="M50" s="60">
        <v>35</v>
      </c>
      <c r="N50" s="62" t="s">
        <v>91</v>
      </c>
      <c r="O50" s="60">
        <v>0.1</v>
      </c>
      <c r="P50" s="63">
        <v>13</v>
      </c>
      <c r="Q50" s="59">
        <v>1.5</v>
      </c>
      <c r="R50" s="58">
        <v>15</v>
      </c>
      <c r="S50" s="64">
        <v>1.7</v>
      </c>
      <c r="T50" s="90">
        <v>1798</v>
      </c>
      <c r="U50" s="34">
        <v>98.9</v>
      </c>
    </row>
    <row r="51" spans="1:21" s="31" customFormat="1" ht="15" customHeight="1" x14ac:dyDescent="0.2">
      <c r="A51" s="26" t="s">
        <v>53</v>
      </c>
      <c r="B51" s="35" t="s">
        <v>21</v>
      </c>
      <c r="C51" s="87">
        <v>491</v>
      </c>
      <c r="D51" s="52">
        <v>5</v>
      </c>
      <c r="E51" s="53" t="s">
        <v>91</v>
      </c>
      <c r="F51" s="54" t="s">
        <v>91</v>
      </c>
      <c r="G51" s="53">
        <v>0.6</v>
      </c>
      <c r="H51" s="54">
        <v>240</v>
      </c>
      <c r="I51" s="53">
        <v>48.9</v>
      </c>
      <c r="J51" s="54">
        <v>69</v>
      </c>
      <c r="K51" s="53">
        <v>14.1</v>
      </c>
      <c r="L51" s="54">
        <v>166</v>
      </c>
      <c r="M51" s="53">
        <v>33.799999999999997</v>
      </c>
      <c r="N51" s="54" t="s">
        <v>91</v>
      </c>
      <c r="O51" s="53">
        <v>0.2</v>
      </c>
      <c r="P51" s="55">
        <v>7</v>
      </c>
      <c r="Q51" s="51">
        <v>1.4</v>
      </c>
      <c r="R51" s="52">
        <v>33</v>
      </c>
      <c r="S51" s="56">
        <v>6.7</v>
      </c>
      <c r="T51" s="88">
        <v>8574</v>
      </c>
      <c r="U51" s="29">
        <v>100</v>
      </c>
    </row>
    <row r="52" spans="1:21" s="31" customFormat="1" ht="15" customHeight="1" x14ac:dyDescent="0.2">
      <c r="A52" s="26" t="s">
        <v>53</v>
      </c>
      <c r="B52" s="32" t="s">
        <v>46</v>
      </c>
      <c r="C52" s="89">
        <v>61</v>
      </c>
      <c r="D52" s="58" t="s">
        <v>91</v>
      </c>
      <c r="E52" s="60">
        <v>3.3</v>
      </c>
      <c r="F52" s="62">
        <v>7</v>
      </c>
      <c r="G52" s="60">
        <v>11.5</v>
      </c>
      <c r="H52" s="62">
        <v>16</v>
      </c>
      <c r="I52" s="60">
        <v>26.2</v>
      </c>
      <c r="J52" s="61" t="s">
        <v>91</v>
      </c>
      <c r="K52" s="60">
        <v>3.3</v>
      </c>
      <c r="L52" s="62">
        <v>34</v>
      </c>
      <c r="M52" s="60">
        <v>55.7</v>
      </c>
      <c r="N52" s="61">
        <v>0</v>
      </c>
      <c r="O52" s="60">
        <v>0</v>
      </c>
      <c r="P52" s="63">
        <v>0</v>
      </c>
      <c r="Q52" s="59">
        <v>0</v>
      </c>
      <c r="R52" s="68" t="s">
        <v>91</v>
      </c>
      <c r="S52" s="64">
        <v>3.3</v>
      </c>
      <c r="T52" s="90">
        <v>990</v>
      </c>
      <c r="U52" s="34">
        <v>99.9</v>
      </c>
    </row>
    <row r="53" spans="1:21" s="31" customFormat="1" ht="15" customHeight="1" x14ac:dyDescent="0.2">
      <c r="A53" s="26" t="s">
        <v>53</v>
      </c>
      <c r="B53" s="35" t="s">
        <v>47</v>
      </c>
      <c r="C53" s="87">
        <v>12</v>
      </c>
      <c r="D53" s="52">
        <v>0</v>
      </c>
      <c r="E53" s="53">
        <v>0</v>
      </c>
      <c r="F53" s="54">
        <v>0</v>
      </c>
      <c r="G53" s="53">
        <v>0</v>
      </c>
      <c r="H53" s="54">
        <v>0</v>
      </c>
      <c r="I53" s="53">
        <v>0</v>
      </c>
      <c r="J53" s="54">
        <v>0</v>
      </c>
      <c r="K53" s="53">
        <v>0</v>
      </c>
      <c r="L53" s="54">
        <v>12</v>
      </c>
      <c r="M53" s="53">
        <v>100</v>
      </c>
      <c r="N53" s="54">
        <v>0</v>
      </c>
      <c r="O53" s="53">
        <v>0</v>
      </c>
      <c r="P53" s="55">
        <v>0</v>
      </c>
      <c r="Q53" s="51">
        <v>0</v>
      </c>
      <c r="R53" s="52">
        <v>0</v>
      </c>
      <c r="S53" s="56">
        <v>0</v>
      </c>
      <c r="T53" s="88">
        <v>307</v>
      </c>
      <c r="U53" s="29">
        <v>100</v>
      </c>
    </row>
    <row r="54" spans="1:21" s="31" customFormat="1" ht="15" customHeight="1" x14ac:dyDescent="0.2">
      <c r="A54" s="26" t="s">
        <v>53</v>
      </c>
      <c r="B54" s="32" t="s">
        <v>48</v>
      </c>
      <c r="C54" s="89">
        <v>128</v>
      </c>
      <c r="D54" s="58" t="s">
        <v>91</v>
      </c>
      <c r="E54" s="60">
        <v>1.6</v>
      </c>
      <c r="F54" s="61" t="s">
        <v>91</v>
      </c>
      <c r="G54" s="60">
        <v>1.6</v>
      </c>
      <c r="H54" s="62">
        <v>10</v>
      </c>
      <c r="I54" s="60">
        <v>7.8</v>
      </c>
      <c r="J54" s="62">
        <v>47</v>
      </c>
      <c r="K54" s="60">
        <v>36.700000000000003</v>
      </c>
      <c r="L54" s="62">
        <v>58</v>
      </c>
      <c r="M54" s="60">
        <v>45.3</v>
      </c>
      <c r="N54" s="62" t="s">
        <v>91</v>
      </c>
      <c r="O54" s="60">
        <v>0.8</v>
      </c>
      <c r="P54" s="63">
        <v>8</v>
      </c>
      <c r="Q54" s="59">
        <v>6.3</v>
      </c>
      <c r="R54" s="58">
        <v>9</v>
      </c>
      <c r="S54" s="64">
        <v>7</v>
      </c>
      <c r="T54" s="90">
        <v>1969</v>
      </c>
      <c r="U54" s="34">
        <v>99.9</v>
      </c>
    </row>
    <row r="55" spans="1:21" s="31" customFormat="1" ht="15" customHeight="1" x14ac:dyDescent="0.2">
      <c r="A55" s="26" t="s">
        <v>53</v>
      </c>
      <c r="B55" s="35" t="s">
        <v>49</v>
      </c>
      <c r="C55" s="87">
        <v>1425</v>
      </c>
      <c r="D55" s="52">
        <v>48</v>
      </c>
      <c r="E55" s="53">
        <v>3.4</v>
      </c>
      <c r="F55" s="54">
        <v>40</v>
      </c>
      <c r="G55" s="53">
        <v>2.8</v>
      </c>
      <c r="H55" s="54">
        <v>521</v>
      </c>
      <c r="I55" s="53">
        <v>36.6</v>
      </c>
      <c r="J55" s="54">
        <v>105</v>
      </c>
      <c r="K55" s="53">
        <v>7.4</v>
      </c>
      <c r="L55" s="54">
        <v>595</v>
      </c>
      <c r="M55" s="53">
        <v>41.8</v>
      </c>
      <c r="N55" s="54">
        <v>16</v>
      </c>
      <c r="O55" s="53">
        <v>1.1000000000000001</v>
      </c>
      <c r="P55" s="55">
        <v>100</v>
      </c>
      <c r="Q55" s="51">
        <v>7</v>
      </c>
      <c r="R55" s="52">
        <v>254</v>
      </c>
      <c r="S55" s="56">
        <v>17.8</v>
      </c>
      <c r="T55" s="88">
        <v>2282</v>
      </c>
      <c r="U55" s="29">
        <v>100</v>
      </c>
    </row>
    <row r="56" spans="1:21" s="31" customFormat="1" ht="15" customHeight="1" x14ac:dyDescent="0.2">
      <c r="A56" s="26" t="s">
        <v>53</v>
      </c>
      <c r="B56" s="32" t="s">
        <v>50</v>
      </c>
      <c r="C56" s="89">
        <v>42</v>
      </c>
      <c r="D56" s="58">
        <v>0</v>
      </c>
      <c r="E56" s="60">
        <v>0</v>
      </c>
      <c r="F56" s="62">
        <v>0</v>
      </c>
      <c r="G56" s="60">
        <v>0</v>
      </c>
      <c r="H56" s="62">
        <v>0</v>
      </c>
      <c r="I56" s="60">
        <v>0</v>
      </c>
      <c r="J56" s="62" t="s">
        <v>91</v>
      </c>
      <c r="K56" s="60">
        <v>4.8</v>
      </c>
      <c r="L56" s="62">
        <v>40</v>
      </c>
      <c r="M56" s="60">
        <v>95.2</v>
      </c>
      <c r="N56" s="62">
        <v>0</v>
      </c>
      <c r="O56" s="60">
        <v>0</v>
      </c>
      <c r="P56" s="63">
        <v>0</v>
      </c>
      <c r="Q56" s="59">
        <v>0</v>
      </c>
      <c r="R56" s="58">
        <v>0</v>
      </c>
      <c r="S56" s="64">
        <v>0</v>
      </c>
      <c r="T56" s="90">
        <v>730</v>
      </c>
      <c r="U56" s="34">
        <v>100</v>
      </c>
    </row>
    <row r="57" spans="1:21" s="31" customFormat="1" ht="15" customHeight="1" x14ac:dyDescent="0.2">
      <c r="A57" s="26" t="s">
        <v>53</v>
      </c>
      <c r="B57" s="35" t="s">
        <v>22</v>
      </c>
      <c r="C57" s="87">
        <v>405</v>
      </c>
      <c r="D57" s="52">
        <v>4</v>
      </c>
      <c r="E57" s="53" t="s">
        <v>91</v>
      </c>
      <c r="F57" s="54" t="s">
        <v>91</v>
      </c>
      <c r="G57" s="53">
        <v>0.7</v>
      </c>
      <c r="H57" s="54">
        <v>37</v>
      </c>
      <c r="I57" s="53">
        <v>9.1</v>
      </c>
      <c r="J57" s="54">
        <v>156</v>
      </c>
      <c r="K57" s="53">
        <v>38.5</v>
      </c>
      <c r="L57" s="54">
        <v>200</v>
      </c>
      <c r="M57" s="53">
        <v>49.4</v>
      </c>
      <c r="N57" s="66">
        <v>0</v>
      </c>
      <c r="O57" s="53">
        <v>0</v>
      </c>
      <c r="P57" s="55">
        <v>5</v>
      </c>
      <c r="Q57" s="51">
        <v>1.2</v>
      </c>
      <c r="R57" s="52">
        <v>13</v>
      </c>
      <c r="S57" s="56">
        <v>3.2</v>
      </c>
      <c r="T57" s="88">
        <v>2244</v>
      </c>
      <c r="U57" s="29">
        <v>99.6</v>
      </c>
    </row>
    <row r="58" spans="1:21" s="31" customFormat="1" ht="15" customHeight="1" thickBot="1" x14ac:dyDescent="0.25">
      <c r="A58" s="26" t="s">
        <v>53</v>
      </c>
      <c r="B58" s="36" t="s">
        <v>51</v>
      </c>
      <c r="C58" s="91">
        <v>15</v>
      </c>
      <c r="D58" s="73">
        <v>0</v>
      </c>
      <c r="E58" s="74">
        <v>0</v>
      </c>
      <c r="F58" s="75">
        <v>0</v>
      </c>
      <c r="G58" s="74">
        <v>0</v>
      </c>
      <c r="H58" s="76" t="s">
        <v>91</v>
      </c>
      <c r="I58" s="74">
        <v>20</v>
      </c>
      <c r="J58" s="75">
        <v>0</v>
      </c>
      <c r="K58" s="74">
        <v>0</v>
      </c>
      <c r="L58" s="75">
        <v>12</v>
      </c>
      <c r="M58" s="74">
        <v>80</v>
      </c>
      <c r="N58" s="75">
        <v>0</v>
      </c>
      <c r="O58" s="74">
        <v>0</v>
      </c>
      <c r="P58" s="77">
        <v>0</v>
      </c>
      <c r="Q58" s="72">
        <v>0</v>
      </c>
      <c r="R58" s="71">
        <v>0</v>
      </c>
      <c r="S58" s="78">
        <v>0</v>
      </c>
      <c r="T58" s="92">
        <v>360</v>
      </c>
      <c r="U58" s="38">
        <v>100</v>
      </c>
    </row>
    <row r="59" spans="1:21" s="31" customFormat="1" ht="15" customHeight="1" x14ac:dyDescent="0.2">
      <c r="A59" s="26"/>
      <c r="B59" s="39"/>
      <c r="C59" s="40"/>
      <c r="D59" s="40"/>
      <c r="E59" s="40"/>
      <c r="F59" s="40"/>
      <c r="G59" s="40"/>
      <c r="H59" s="40"/>
      <c r="I59" s="40"/>
      <c r="J59" s="40"/>
      <c r="K59" s="40"/>
      <c r="L59" s="40"/>
      <c r="M59" s="40"/>
      <c r="N59" s="40"/>
      <c r="O59" s="40"/>
      <c r="P59" s="40"/>
      <c r="Q59" s="40"/>
      <c r="R59" s="41"/>
      <c r="S59" s="30"/>
      <c r="T59" s="40"/>
      <c r="U59" s="40"/>
    </row>
    <row r="60" spans="1:21" s="31" customFormat="1" ht="15" customHeight="1" x14ac:dyDescent="0.2">
      <c r="A60" s="26"/>
      <c r="B60" s="42" t="str">
        <f>CONCATENATE("NOTE: Table reads (for US): Of all ",C69, " public school male students without disabilities who received ", LOWER(A7), ", ",D69," (",TEXT(E7,"0.0"),")% were American Indian or Alaska Native.")</f>
        <v>NOTE: Table reads (for US): Of all 26,046 public school male students without disabilities who received expulsions without educational services, 499 (1.9)% were American Indian or Alaska Native.</v>
      </c>
      <c r="C60" s="41"/>
      <c r="D60" s="40"/>
      <c r="E60" s="40"/>
      <c r="F60" s="40"/>
      <c r="G60" s="40"/>
      <c r="H60" s="40"/>
      <c r="I60" s="40"/>
      <c r="J60" s="40"/>
      <c r="K60" s="40"/>
      <c r="L60" s="40"/>
      <c r="M60" s="40"/>
      <c r="N60" s="40"/>
      <c r="O60" s="40"/>
      <c r="P60" s="40"/>
      <c r="Q60" s="40"/>
      <c r="R60" s="41"/>
      <c r="S60" s="30"/>
      <c r="T60" s="40"/>
      <c r="U60" s="40"/>
    </row>
    <row r="61" spans="1:21" s="31" customFormat="1" ht="15" customHeight="1" x14ac:dyDescent="0.2">
      <c r="A61" s="26"/>
      <c r="B61" s="42" t="s">
        <v>74</v>
      </c>
      <c r="C61" s="41"/>
      <c r="D61" s="41"/>
      <c r="E61" s="41"/>
      <c r="F61" s="41"/>
      <c r="G61" s="41"/>
      <c r="H61" s="40"/>
      <c r="I61" s="40"/>
      <c r="J61" s="40"/>
      <c r="K61" s="40"/>
      <c r="L61" s="40"/>
      <c r="M61" s="40"/>
      <c r="N61" s="40"/>
      <c r="O61" s="40"/>
      <c r="P61" s="40"/>
      <c r="Q61" s="40"/>
      <c r="R61" s="40"/>
      <c r="S61" s="40"/>
      <c r="T61" s="40"/>
      <c r="U61" s="40"/>
    </row>
    <row r="62" spans="1:21" s="45" customFormat="1" ht="14.1" customHeight="1" x14ac:dyDescent="0.2">
      <c r="A62" s="48"/>
      <c r="B62" s="104" t="s">
        <v>90</v>
      </c>
      <c r="C62" s="31"/>
      <c r="D62" s="31"/>
      <c r="E62" s="43"/>
      <c r="F62" s="43"/>
      <c r="G62" s="43"/>
      <c r="H62" s="43"/>
      <c r="I62" s="43"/>
      <c r="J62" s="43"/>
      <c r="K62" s="44"/>
      <c r="L62" s="44"/>
      <c r="M62" s="44"/>
      <c r="N62" s="44"/>
      <c r="O62" s="44"/>
      <c r="P62" s="44"/>
      <c r="Q62" s="44"/>
      <c r="R62" s="44"/>
      <c r="S62" s="44"/>
      <c r="T62" s="44"/>
      <c r="U62" s="44"/>
    </row>
    <row r="63" spans="1:21" ht="15" customHeight="1" x14ac:dyDescent="0.2">
      <c r="A63" s="48"/>
      <c r="B63" s="2"/>
      <c r="C63" s="83"/>
      <c r="R63" s="83"/>
      <c r="S63" s="84"/>
    </row>
    <row r="64" spans="1:21" ht="15" customHeight="1" x14ac:dyDescent="0.2">
      <c r="A64" s="48"/>
      <c r="B64" s="2"/>
      <c r="C64" s="83"/>
      <c r="R64" s="44"/>
      <c r="S64" s="44"/>
      <c r="T64" s="44"/>
      <c r="U64" s="44"/>
    </row>
    <row r="65" spans="1:21" ht="15" customHeight="1" x14ac:dyDescent="0.2">
      <c r="A65" s="48"/>
      <c r="B65" s="2"/>
      <c r="C65" s="83"/>
      <c r="R65" s="44"/>
      <c r="S65" s="44"/>
      <c r="T65" s="44"/>
      <c r="U65" s="44"/>
    </row>
    <row r="66" spans="1:21" ht="15" customHeight="1" x14ac:dyDescent="0.2">
      <c r="A66" s="48"/>
      <c r="B66" s="2"/>
      <c r="C66" s="83"/>
      <c r="R66" s="44"/>
      <c r="S66" s="44"/>
      <c r="T66" s="44"/>
      <c r="U66" s="44"/>
    </row>
    <row r="67" spans="1:21" ht="15" customHeight="1" x14ac:dyDescent="0.2">
      <c r="A67" s="48"/>
      <c r="B67" s="2"/>
      <c r="C67" s="83"/>
      <c r="R67" s="44"/>
      <c r="S67" s="44"/>
      <c r="T67" s="44"/>
      <c r="U67" s="44"/>
    </row>
    <row r="68" spans="1:21" ht="15" customHeight="1" x14ac:dyDescent="0.2">
      <c r="A68" s="48"/>
      <c r="B68" s="2"/>
      <c r="C68" s="83"/>
      <c r="R68" s="44"/>
      <c r="S68" s="44"/>
      <c r="T68" s="44"/>
      <c r="U68" s="44"/>
    </row>
    <row r="69" spans="1:21" s="46" customFormat="1" ht="15" customHeight="1" x14ac:dyDescent="0.2">
      <c r="B69" s="93"/>
      <c r="C69" s="94" t="str">
        <f>IF(ISTEXT(C7),LEFT(C7,3),TEXT(C7,"#,##0"))</f>
        <v>26,046</v>
      </c>
      <c r="D69" s="94" t="str">
        <f>IF(ISTEXT(D7),LEFT(D7,3),TEXT(D7,"#,##0"))</f>
        <v>499</v>
      </c>
      <c r="E69" s="1"/>
      <c r="F69" s="1"/>
      <c r="G69" s="1"/>
      <c r="H69" s="1"/>
      <c r="I69" s="1"/>
      <c r="J69" s="1"/>
      <c r="K69" s="1"/>
      <c r="L69" s="1"/>
      <c r="M69" s="1"/>
      <c r="N69" s="1"/>
      <c r="O69" s="1"/>
      <c r="P69" s="1"/>
      <c r="Q69" s="1"/>
      <c r="R69" s="95"/>
      <c r="S69" s="95"/>
      <c r="T69" s="95"/>
      <c r="U69" s="95"/>
    </row>
    <row r="70" spans="1:21" ht="15" customHeight="1" x14ac:dyDescent="0.2">
      <c r="A70" s="48"/>
      <c r="B70" s="2"/>
      <c r="C70" s="83"/>
      <c r="R70" s="44"/>
      <c r="S70" s="44"/>
      <c r="T70" s="44"/>
      <c r="U70" s="44"/>
    </row>
    <row r="71" spans="1:21" ht="15" customHeight="1" x14ac:dyDescent="0.2">
      <c r="A71" s="48"/>
      <c r="B71" s="2"/>
      <c r="C71" s="83"/>
      <c r="R71" s="44"/>
      <c r="S71" s="44"/>
      <c r="T71" s="44"/>
      <c r="U71" s="44"/>
    </row>
    <row r="72" spans="1:21" ht="15" customHeight="1" x14ac:dyDescent="0.2">
      <c r="A72" s="48"/>
      <c r="B72" s="2"/>
      <c r="C72" s="83"/>
      <c r="R72" s="44"/>
      <c r="S72" s="44"/>
      <c r="T72" s="44"/>
      <c r="U72" s="44"/>
    </row>
    <row r="73" spans="1:21" ht="15" customHeight="1" x14ac:dyDescent="0.2">
      <c r="A73" s="48"/>
      <c r="B73" s="2"/>
      <c r="C73" s="83"/>
      <c r="R73" s="44"/>
      <c r="S73" s="44"/>
      <c r="T73" s="44"/>
      <c r="U73" s="44"/>
    </row>
    <row r="74" spans="1:21" ht="15" customHeight="1" x14ac:dyDescent="0.2">
      <c r="A74" s="48"/>
      <c r="B74" s="2"/>
      <c r="C74" s="83"/>
      <c r="R74" s="44"/>
      <c r="S74" s="44"/>
      <c r="T74" s="44"/>
      <c r="U74" s="44"/>
    </row>
    <row r="75" spans="1:21" ht="15" customHeight="1" x14ac:dyDescent="0.2">
      <c r="A75" s="48"/>
      <c r="B75" s="2"/>
      <c r="C75" s="83"/>
      <c r="R75" s="44"/>
      <c r="S75" s="44"/>
      <c r="T75" s="44"/>
      <c r="U75" s="44"/>
    </row>
    <row r="76" spans="1:21" ht="15" customHeight="1" x14ac:dyDescent="0.2">
      <c r="A76" s="48"/>
      <c r="B76" s="2"/>
      <c r="C76" s="83"/>
      <c r="R76" s="44"/>
      <c r="S76" s="44"/>
      <c r="T76" s="44"/>
      <c r="U76" s="44"/>
    </row>
    <row r="77" spans="1:21" ht="15" customHeight="1" x14ac:dyDescent="0.2">
      <c r="A77" s="48"/>
      <c r="B77" s="2"/>
      <c r="C77" s="83"/>
      <c r="R77" s="44"/>
      <c r="S77" s="44"/>
      <c r="T77" s="44"/>
      <c r="U77" s="44"/>
    </row>
    <row r="78" spans="1:21" ht="15" customHeight="1" x14ac:dyDescent="0.2">
      <c r="A78" s="48"/>
      <c r="B78" s="2"/>
      <c r="C78" s="83"/>
      <c r="R78" s="44"/>
      <c r="S78" s="44"/>
      <c r="T78" s="44"/>
      <c r="U78" s="44"/>
    </row>
    <row r="79" spans="1:21" ht="15" customHeight="1" x14ac:dyDescent="0.2">
      <c r="A79" s="48"/>
      <c r="B79" s="2"/>
      <c r="C79" s="83"/>
      <c r="R79" s="44"/>
      <c r="S79" s="44"/>
      <c r="T79" s="44"/>
      <c r="U79" s="44"/>
    </row>
    <row r="80" spans="1:21" ht="15" customHeight="1" x14ac:dyDescent="0.2">
      <c r="A80" s="48"/>
      <c r="B80" s="2"/>
      <c r="C80" s="83"/>
      <c r="R80" s="44"/>
      <c r="S80" s="44"/>
      <c r="T80" s="44"/>
      <c r="U80" s="44"/>
    </row>
    <row r="81" spans="1:21" ht="15" customHeight="1" x14ac:dyDescent="0.2">
      <c r="A81" s="48"/>
      <c r="B81" s="2"/>
      <c r="C81" s="83"/>
      <c r="R81" s="44"/>
      <c r="S81" s="44"/>
      <c r="T81" s="44"/>
      <c r="U81" s="44"/>
    </row>
    <row r="82" spans="1:21" ht="15" customHeight="1" x14ac:dyDescent="0.2">
      <c r="A82" s="48"/>
      <c r="B82" s="2"/>
      <c r="C82" s="83"/>
      <c r="R82" s="44"/>
      <c r="S82" s="44"/>
      <c r="T82" s="44"/>
      <c r="U82" s="44"/>
    </row>
    <row r="83" spans="1:21" ht="15" customHeight="1" x14ac:dyDescent="0.2">
      <c r="A83" s="48"/>
      <c r="B83" s="2"/>
      <c r="C83" s="83"/>
      <c r="R83" s="44"/>
      <c r="S83" s="44"/>
      <c r="T83" s="44"/>
      <c r="U83" s="44"/>
    </row>
    <row r="84" spans="1:21" ht="15" customHeight="1" x14ac:dyDescent="0.2">
      <c r="A84" s="48"/>
      <c r="B84" s="2"/>
      <c r="C84" s="83"/>
      <c r="R84" s="44"/>
      <c r="S84" s="44"/>
      <c r="T84" s="44"/>
      <c r="U84" s="44"/>
    </row>
    <row r="85" spans="1:21" ht="15" customHeight="1" x14ac:dyDescent="0.2">
      <c r="A85" s="48"/>
      <c r="B85" s="2"/>
      <c r="C85" s="83"/>
      <c r="R85" s="44"/>
      <c r="S85" s="44"/>
      <c r="T85" s="44"/>
      <c r="U85" s="44"/>
    </row>
    <row r="86" spans="1:21" ht="15" customHeight="1" x14ac:dyDescent="0.2">
      <c r="A86" s="48"/>
      <c r="B86" s="2"/>
      <c r="C86" s="83"/>
      <c r="R86" s="44"/>
      <c r="S86" s="44"/>
      <c r="T86" s="44"/>
      <c r="U86" s="44"/>
    </row>
    <row r="87" spans="1:21" ht="15" customHeight="1" x14ac:dyDescent="0.2">
      <c r="A87" s="48"/>
      <c r="B87" s="2"/>
      <c r="C87" s="83"/>
      <c r="R87" s="44"/>
      <c r="S87" s="44"/>
      <c r="T87" s="44"/>
      <c r="U87" s="44"/>
    </row>
    <row r="88" spans="1:21" ht="15" customHeight="1" x14ac:dyDescent="0.2">
      <c r="R88" s="44"/>
      <c r="S88" s="44"/>
      <c r="T88" s="44"/>
      <c r="U88" s="44"/>
    </row>
    <row r="89" spans="1:21" ht="15" customHeight="1" x14ac:dyDescent="0.2">
      <c r="R89" s="44"/>
      <c r="S89" s="44"/>
      <c r="T89" s="44"/>
      <c r="U89" s="44"/>
    </row>
    <row r="90" spans="1:21" ht="15" customHeight="1" x14ac:dyDescent="0.2">
      <c r="R90" s="44"/>
      <c r="S90" s="44"/>
      <c r="T90" s="44"/>
      <c r="U90" s="44"/>
    </row>
    <row r="91" spans="1:21" ht="15" customHeight="1" x14ac:dyDescent="0.2">
      <c r="R91" s="44"/>
      <c r="S91" s="44"/>
      <c r="T91" s="44"/>
      <c r="U91" s="44"/>
    </row>
    <row r="92" spans="1:21" ht="15" customHeight="1" x14ac:dyDescent="0.2">
      <c r="R92" s="44"/>
      <c r="S92" s="44"/>
      <c r="T92" s="44"/>
      <c r="U92" s="44"/>
    </row>
    <row r="93" spans="1:21" ht="15" customHeight="1" x14ac:dyDescent="0.2">
      <c r="R93" s="44"/>
      <c r="S93" s="44"/>
      <c r="T93" s="44"/>
      <c r="U93" s="44"/>
    </row>
    <row r="94" spans="1:21" ht="15" customHeight="1" x14ac:dyDescent="0.2">
      <c r="R94" s="44"/>
      <c r="S94" s="44"/>
      <c r="T94" s="44"/>
      <c r="U94" s="44"/>
    </row>
    <row r="95" spans="1:21" ht="15" customHeight="1" x14ac:dyDescent="0.2">
      <c r="R95" s="44"/>
      <c r="S95" s="44"/>
      <c r="T95" s="44"/>
      <c r="U95" s="44"/>
    </row>
    <row r="96" spans="1:21" ht="15" customHeight="1" x14ac:dyDescent="0.2">
      <c r="R96" s="44"/>
      <c r="S96" s="44"/>
      <c r="T96" s="44"/>
      <c r="U96" s="44"/>
    </row>
    <row r="97" spans="18:21" s="48" customFormat="1" ht="15" customHeight="1" x14ac:dyDescent="0.2">
      <c r="R97" s="44"/>
      <c r="S97" s="44"/>
      <c r="T97" s="44"/>
      <c r="U97" s="44"/>
    </row>
    <row r="98" spans="18:21" s="48" customFormat="1" ht="15" customHeight="1" x14ac:dyDescent="0.2">
      <c r="R98" s="44"/>
      <c r="S98" s="44"/>
      <c r="T98" s="44"/>
      <c r="U98" s="44"/>
    </row>
    <row r="99" spans="18:21" s="48" customFormat="1" ht="15" customHeight="1" x14ac:dyDescent="0.2">
      <c r="R99" s="44"/>
      <c r="S99" s="44"/>
      <c r="T99" s="44"/>
      <c r="U99" s="44"/>
    </row>
    <row r="100" spans="18:21" s="48" customFormat="1" ht="15" customHeight="1" x14ac:dyDescent="0.2">
      <c r="R100" s="44"/>
      <c r="S100" s="44"/>
      <c r="T100" s="44"/>
      <c r="U100" s="44"/>
    </row>
    <row r="101" spans="18:21" s="48" customFormat="1" ht="15" customHeight="1" x14ac:dyDescent="0.2">
      <c r="R101" s="44"/>
      <c r="S101" s="44"/>
      <c r="T101" s="44"/>
      <c r="U101" s="44"/>
    </row>
    <row r="102" spans="18:21" s="48" customFormat="1" ht="15" customHeight="1" x14ac:dyDescent="0.2">
      <c r="R102" s="44"/>
      <c r="S102" s="44"/>
      <c r="T102" s="44"/>
      <c r="U102" s="44"/>
    </row>
    <row r="103" spans="18:21" s="48" customFormat="1" ht="15" customHeight="1" x14ac:dyDescent="0.2">
      <c r="R103" s="44"/>
      <c r="S103" s="44"/>
      <c r="T103" s="44"/>
      <c r="U103" s="44"/>
    </row>
    <row r="104" spans="18:21" s="48" customFormat="1" ht="15" customHeight="1" x14ac:dyDescent="0.2">
      <c r="R104" s="44"/>
      <c r="S104" s="44"/>
      <c r="T104" s="44"/>
      <c r="U104" s="44"/>
    </row>
    <row r="105" spans="18:21" s="48" customFormat="1" ht="15" customHeight="1" x14ac:dyDescent="0.2">
      <c r="R105" s="44"/>
      <c r="S105" s="44"/>
      <c r="T105" s="44"/>
      <c r="U105" s="44"/>
    </row>
    <row r="106" spans="18:21" s="48" customFormat="1" ht="15" customHeight="1" x14ac:dyDescent="0.2">
      <c r="R106" s="44"/>
      <c r="S106" s="44"/>
      <c r="T106" s="44"/>
      <c r="U106" s="44"/>
    </row>
    <row r="107" spans="18:21" s="48" customFormat="1" ht="15" customHeight="1" x14ac:dyDescent="0.2">
      <c r="R107" s="44"/>
      <c r="S107" s="44"/>
      <c r="T107" s="44"/>
      <c r="U107" s="44"/>
    </row>
    <row r="108" spans="18:21" s="48" customFormat="1" ht="15" customHeight="1" x14ac:dyDescent="0.2">
      <c r="R108" s="44"/>
      <c r="S108" s="44"/>
      <c r="T108" s="44"/>
      <c r="U108" s="44"/>
    </row>
    <row r="109" spans="18:21" s="48" customFormat="1" ht="15" customHeight="1" x14ac:dyDescent="0.2">
      <c r="R109" s="44"/>
      <c r="S109" s="44"/>
      <c r="T109" s="44"/>
      <c r="U109" s="44"/>
    </row>
    <row r="110" spans="18:21" s="48" customFormat="1" ht="15" customHeight="1" x14ac:dyDescent="0.2">
      <c r="R110" s="44"/>
      <c r="S110" s="44"/>
      <c r="T110" s="44"/>
      <c r="U110" s="44"/>
    </row>
  </sheetData>
  <mergeCells count="13">
    <mergeCell ref="U4:U5"/>
    <mergeCell ref="D5:E5"/>
    <mergeCell ref="F5:G5"/>
    <mergeCell ref="H5:I5"/>
    <mergeCell ref="J5:K5"/>
    <mergeCell ref="L5:M5"/>
    <mergeCell ref="N5:O5"/>
    <mergeCell ref="P5:Q5"/>
    <mergeCell ref="B4:B5"/>
    <mergeCell ref="C4:C5"/>
    <mergeCell ref="D4:Q4"/>
    <mergeCell ref="R4:S5"/>
    <mergeCell ref="T4:T5"/>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U110"/>
  <sheetViews>
    <sheetView workbookViewId="0"/>
  </sheetViews>
  <sheetFormatPr defaultColWidth="10.140625" defaultRowHeight="14.25" x14ac:dyDescent="0.2"/>
  <cols>
    <col min="1" max="1" width="8.28515625" style="46" customWidth="1"/>
    <col min="2" max="2" width="16.85546875" style="6" customWidth="1"/>
    <col min="3" max="17" width="10.85546875" style="6" customWidth="1"/>
    <col min="18" max="18" width="10.85546875" style="5" customWidth="1"/>
    <col min="19" max="19" width="10.85546875" style="47" customWidth="1"/>
    <col min="20" max="21" width="10.85546875" style="6" customWidth="1"/>
    <col min="22" max="16384" width="10.140625" style="48"/>
  </cols>
  <sheetData>
    <row r="1" spans="1:21" s="6" customFormat="1" ht="15" customHeight="1" x14ac:dyDescent="0.2">
      <c r="A1" s="1"/>
      <c r="B1" s="2"/>
      <c r="C1" s="3"/>
      <c r="D1" s="3"/>
      <c r="E1" s="3"/>
      <c r="F1" s="3"/>
      <c r="G1" s="3"/>
      <c r="H1" s="3"/>
      <c r="I1" s="3"/>
      <c r="J1" s="3"/>
      <c r="K1" s="3"/>
      <c r="L1" s="3"/>
      <c r="M1" s="3"/>
      <c r="N1" s="3"/>
      <c r="O1" s="3"/>
      <c r="P1" s="3"/>
      <c r="Q1" s="3"/>
      <c r="R1" s="4"/>
      <c r="S1" s="5"/>
      <c r="T1" s="3"/>
      <c r="U1" s="3"/>
    </row>
    <row r="2" spans="1:21" s="12" customFormat="1" ht="15" customHeight="1" x14ac:dyDescent="0.25">
      <c r="A2" s="7"/>
      <c r="B2" s="8" t="str">
        <f>CONCATENATE("Number and percentage of public school female students without disabilities receiving ",LOWER(A7), " by race/ethnicity, by state: School Year 2013-14")</f>
        <v>Number and percentage of public school female students without disabilities receiving expulsions without educational services by race/ethnicity, by state: School Year 2013-14</v>
      </c>
      <c r="C2" s="9"/>
      <c r="D2" s="9"/>
      <c r="E2" s="9"/>
      <c r="F2" s="9"/>
      <c r="G2" s="9"/>
      <c r="H2" s="9"/>
      <c r="I2" s="9"/>
      <c r="J2" s="9"/>
      <c r="K2" s="9"/>
      <c r="L2" s="9"/>
      <c r="M2" s="9"/>
      <c r="N2" s="9"/>
      <c r="O2" s="9"/>
      <c r="P2" s="9"/>
      <c r="Q2" s="9"/>
      <c r="R2" s="10"/>
      <c r="S2" s="10"/>
      <c r="T2" s="9"/>
      <c r="U2" s="9"/>
    </row>
    <row r="3" spans="1:21" s="6" customFormat="1" ht="15" customHeight="1" thickBot="1" x14ac:dyDescent="0.3">
      <c r="A3" s="1"/>
      <c r="B3" s="13"/>
      <c r="C3" s="14"/>
      <c r="D3" s="14"/>
      <c r="E3" s="14"/>
      <c r="F3" s="14"/>
      <c r="G3" s="14"/>
      <c r="H3" s="14"/>
      <c r="I3" s="14"/>
      <c r="J3" s="14"/>
      <c r="K3" s="14"/>
      <c r="L3" s="14"/>
      <c r="M3" s="14"/>
      <c r="N3" s="14"/>
      <c r="O3" s="14"/>
      <c r="P3" s="14"/>
      <c r="Q3" s="14"/>
      <c r="R3" s="14"/>
      <c r="S3" s="5"/>
      <c r="T3" s="14"/>
      <c r="U3" s="14"/>
    </row>
    <row r="4" spans="1:21" s="16" customFormat="1" ht="24.95" customHeight="1" x14ac:dyDescent="0.2">
      <c r="A4" s="15"/>
      <c r="B4" s="118" t="s">
        <v>0</v>
      </c>
      <c r="C4" s="120" t="s">
        <v>77</v>
      </c>
      <c r="D4" s="122" t="s">
        <v>78</v>
      </c>
      <c r="E4" s="123"/>
      <c r="F4" s="123"/>
      <c r="G4" s="123"/>
      <c r="H4" s="123"/>
      <c r="I4" s="123"/>
      <c r="J4" s="123"/>
      <c r="K4" s="123"/>
      <c r="L4" s="123"/>
      <c r="M4" s="123"/>
      <c r="N4" s="123"/>
      <c r="O4" s="123"/>
      <c r="P4" s="123"/>
      <c r="Q4" s="124"/>
      <c r="R4" s="114" t="s">
        <v>79</v>
      </c>
      <c r="S4" s="115"/>
      <c r="T4" s="105" t="s">
        <v>59</v>
      </c>
      <c r="U4" s="107" t="s">
        <v>60</v>
      </c>
    </row>
    <row r="5" spans="1:21" s="16" customFormat="1" ht="24.95" customHeight="1" x14ac:dyDescent="0.2">
      <c r="A5" s="15"/>
      <c r="B5" s="119"/>
      <c r="C5" s="121"/>
      <c r="D5" s="109" t="s">
        <v>61</v>
      </c>
      <c r="E5" s="110"/>
      <c r="F5" s="111" t="s">
        <v>62</v>
      </c>
      <c r="G5" s="110"/>
      <c r="H5" s="112" t="s">
        <v>63</v>
      </c>
      <c r="I5" s="110"/>
      <c r="J5" s="112" t="s">
        <v>64</v>
      </c>
      <c r="K5" s="110"/>
      <c r="L5" s="112" t="s">
        <v>65</v>
      </c>
      <c r="M5" s="110"/>
      <c r="N5" s="112" t="s">
        <v>66</v>
      </c>
      <c r="O5" s="110"/>
      <c r="P5" s="112" t="s">
        <v>67</v>
      </c>
      <c r="Q5" s="113"/>
      <c r="R5" s="116"/>
      <c r="S5" s="117"/>
      <c r="T5" s="106"/>
      <c r="U5" s="108"/>
    </row>
    <row r="6" spans="1:21" s="16" customFormat="1" ht="15" customHeight="1" thickBot="1" x14ac:dyDescent="0.25">
      <c r="A6" s="15"/>
      <c r="B6" s="17"/>
      <c r="C6" s="18"/>
      <c r="D6" s="19" t="s">
        <v>68</v>
      </c>
      <c r="E6" s="85" t="s">
        <v>70</v>
      </c>
      <c r="F6" s="22" t="s">
        <v>68</v>
      </c>
      <c r="G6" s="85" t="s">
        <v>70</v>
      </c>
      <c r="H6" s="22" t="s">
        <v>68</v>
      </c>
      <c r="I6" s="85" t="s">
        <v>70</v>
      </c>
      <c r="J6" s="22" t="s">
        <v>68</v>
      </c>
      <c r="K6" s="85" t="s">
        <v>70</v>
      </c>
      <c r="L6" s="22" t="s">
        <v>68</v>
      </c>
      <c r="M6" s="85" t="s">
        <v>70</v>
      </c>
      <c r="N6" s="22" t="s">
        <v>68</v>
      </c>
      <c r="O6" s="85" t="s">
        <v>70</v>
      </c>
      <c r="P6" s="22" t="s">
        <v>68</v>
      </c>
      <c r="Q6" s="86" t="s">
        <v>70</v>
      </c>
      <c r="R6" s="22" t="s">
        <v>68</v>
      </c>
      <c r="S6" s="86" t="s">
        <v>70</v>
      </c>
      <c r="T6" s="24"/>
      <c r="U6" s="25"/>
    </row>
    <row r="7" spans="1:21" s="31" customFormat="1" ht="15" customHeight="1" x14ac:dyDescent="0.2">
      <c r="A7" s="26" t="s">
        <v>53</v>
      </c>
      <c r="B7" s="27" t="s">
        <v>52</v>
      </c>
      <c r="C7" s="87">
        <v>10260</v>
      </c>
      <c r="D7" s="52">
        <v>246</v>
      </c>
      <c r="E7" s="53">
        <v>2.4</v>
      </c>
      <c r="F7" s="54">
        <v>40</v>
      </c>
      <c r="G7" s="53">
        <v>0.4</v>
      </c>
      <c r="H7" s="54">
        <v>1328</v>
      </c>
      <c r="I7" s="53">
        <v>12.9</v>
      </c>
      <c r="J7" s="54">
        <v>3514</v>
      </c>
      <c r="K7" s="53">
        <v>34.299999999999997</v>
      </c>
      <c r="L7" s="54">
        <v>4523</v>
      </c>
      <c r="M7" s="53">
        <v>44.1</v>
      </c>
      <c r="N7" s="54">
        <v>36</v>
      </c>
      <c r="O7" s="53">
        <v>0.4</v>
      </c>
      <c r="P7" s="55">
        <v>573</v>
      </c>
      <c r="Q7" s="51">
        <v>5.6</v>
      </c>
      <c r="R7" s="50">
        <v>385</v>
      </c>
      <c r="S7" s="56">
        <v>3.8</v>
      </c>
      <c r="T7" s="88">
        <v>95507</v>
      </c>
      <c r="U7" s="29">
        <v>99.7</v>
      </c>
    </row>
    <row r="8" spans="1:21" s="31" customFormat="1" ht="15" customHeight="1" x14ac:dyDescent="0.2">
      <c r="A8" s="26" t="s">
        <v>53</v>
      </c>
      <c r="B8" s="32" t="s">
        <v>24</v>
      </c>
      <c r="C8" s="89">
        <v>124</v>
      </c>
      <c r="D8" s="58">
        <v>0</v>
      </c>
      <c r="E8" s="60">
        <v>0</v>
      </c>
      <c r="F8" s="62">
        <v>0</v>
      </c>
      <c r="G8" s="60">
        <v>0</v>
      </c>
      <c r="H8" s="61">
        <v>0</v>
      </c>
      <c r="I8" s="60">
        <v>0</v>
      </c>
      <c r="J8" s="62">
        <v>67</v>
      </c>
      <c r="K8" s="60">
        <v>54</v>
      </c>
      <c r="L8" s="62">
        <v>55</v>
      </c>
      <c r="M8" s="60">
        <v>44.4</v>
      </c>
      <c r="N8" s="62">
        <v>0</v>
      </c>
      <c r="O8" s="60">
        <v>0</v>
      </c>
      <c r="P8" s="69" t="s">
        <v>91</v>
      </c>
      <c r="Q8" s="59">
        <v>1.6</v>
      </c>
      <c r="R8" s="58">
        <v>0</v>
      </c>
      <c r="S8" s="64">
        <v>0</v>
      </c>
      <c r="T8" s="90">
        <v>1397</v>
      </c>
      <c r="U8" s="34">
        <v>100</v>
      </c>
    </row>
    <row r="9" spans="1:21" s="31" customFormat="1" ht="15" customHeight="1" x14ac:dyDescent="0.2">
      <c r="A9" s="26" t="s">
        <v>53</v>
      </c>
      <c r="B9" s="35" t="s">
        <v>25</v>
      </c>
      <c r="C9" s="87">
        <v>13</v>
      </c>
      <c r="D9" s="65">
        <v>10</v>
      </c>
      <c r="E9" s="53">
        <v>76.900000000000006</v>
      </c>
      <c r="F9" s="54">
        <v>0</v>
      </c>
      <c r="G9" s="53">
        <v>0</v>
      </c>
      <c r="H9" s="66" t="s">
        <v>91</v>
      </c>
      <c r="I9" s="53">
        <v>23.1</v>
      </c>
      <c r="J9" s="66">
        <v>0</v>
      </c>
      <c r="K9" s="53">
        <v>0</v>
      </c>
      <c r="L9" s="66">
        <v>0</v>
      </c>
      <c r="M9" s="53">
        <v>0</v>
      </c>
      <c r="N9" s="54">
        <v>0</v>
      </c>
      <c r="O9" s="53">
        <v>0</v>
      </c>
      <c r="P9" s="55">
        <v>0</v>
      </c>
      <c r="Q9" s="51">
        <v>0</v>
      </c>
      <c r="R9" s="65">
        <v>4</v>
      </c>
      <c r="S9" s="56">
        <v>30.8</v>
      </c>
      <c r="T9" s="88">
        <v>495</v>
      </c>
      <c r="U9" s="29">
        <v>100</v>
      </c>
    </row>
    <row r="10" spans="1:21" s="31" customFormat="1" ht="15" customHeight="1" x14ac:dyDescent="0.2">
      <c r="A10" s="26" t="s">
        <v>53</v>
      </c>
      <c r="B10" s="32" t="s">
        <v>1</v>
      </c>
      <c r="C10" s="89">
        <v>60</v>
      </c>
      <c r="D10" s="58">
        <v>8</v>
      </c>
      <c r="E10" s="60">
        <v>13.3</v>
      </c>
      <c r="F10" s="62" t="s">
        <v>91</v>
      </c>
      <c r="G10" s="60">
        <v>1.7</v>
      </c>
      <c r="H10" s="62">
        <v>24</v>
      </c>
      <c r="I10" s="60">
        <v>40</v>
      </c>
      <c r="J10" s="62">
        <v>6</v>
      </c>
      <c r="K10" s="60">
        <v>10</v>
      </c>
      <c r="L10" s="62">
        <v>19</v>
      </c>
      <c r="M10" s="60">
        <v>31.7</v>
      </c>
      <c r="N10" s="62" t="s">
        <v>91</v>
      </c>
      <c r="O10" s="60">
        <v>3.3</v>
      </c>
      <c r="P10" s="69">
        <v>0</v>
      </c>
      <c r="Q10" s="59">
        <v>0</v>
      </c>
      <c r="R10" s="68" t="s">
        <v>91</v>
      </c>
      <c r="S10" s="64">
        <v>3.3</v>
      </c>
      <c r="T10" s="90">
        <v>1913</v>
      </c>
      <c r="U10" s="34">
        <v>100</v>
      </c>
    </row>
    <row r="11" spans="1:21" s="31" customFormat="1" ht="15" customHeight="1" x14ac:dyDescent="0.2">
      <c r="A11" s="26" t="s">
        <v>53</v>
      </c>
      <c r="B11" s="35" t="s">
        <v>26</v>
      </c>
      <c r="C11" s="87">
        <v>71</v>
      </c>
      <c r="D11" s="52">
        <v>0</v>
      </c>
      <c r="E11" s="53">
        <v>0</v>
      </c>
      <c r="F11" s="66">
        <v>0</v>
      </c>
      <c r="G11" s="53">
        <v>0</v>
      </c>
      <c r="H11" s="54" t="s">
        <v>91</v>
      </c>
      <c r="I11" s="53">
        <v>2.8</v>
      </c>
      <c r="J11" s="54">
        <v>37</v>
      </c>
      <c r="K11" s="53">
        <v>52.1</v>
      </c>
      <c r="L11" s="54">
        <v>31</v>
      </c>
      <c r="M11" s="53">
        <v>43.7</v>
      </c>
      <c r="N11" s="54">
        <v>0</v>
      </c>
      <c r="O11" s="53">
        <v>0</v>
      </c>
      <c r="P11" s="55" t="s">
        <v>91</v>
      </c>
      <c r="Q11" s="51">
        <v>1.4</v>
      </c>
      <c r="R11" s="52" t="s">
        <v>91</v>
      </c>
      <c r="S11" s="56">
        <v>2.8</v>
      </c>
      <c r="T11" s="88">
        <v>1085</v>
      </c>
      <c r="U11" s="29">
        <v>100</v>
      </c>
    </row>
    <row r="12" spans="1:21" s="31" customFormat="1" ht="15" customHeight="1" x14ac:dyDescent="0.2">
      <c r="A12" s="26" t="s">
        <v>53</v>
      </c>
      <c r="B12" s="32" t="s">
        <v>2</v>
      </c>
      <c r="C12" s="89">
        <v>420</v>
      </c>
      <c r="D12" s="58" t="s">
        <v>91</v>
      </c>
      <c r="E12" s="60">
        <v>0.5</v>
      </c>
      <c r="F12" s="62">
        <v>7</v>
      </c>
      <c r="G12" s="60">
        <v>1.7</v>
      </c>
      <c r="H12" s="62">
        <v>196</v>
      </c>
      <c r="I12" s="60">
        <v>46.7</v>
      </c>
      <c r="J12" s="62">
        <v>99</v>
      </c>
      <c r="K12" s="60">
        <v>23.6</v>
      </c>
      <c r="L12" s="62">
        <v>91</v>
      </c>
      <c r="M12" s="60">
        <v>21.7</v>
      </c>
      <c r="N12" s="62">
        <v>8</v>
      </c>
      <c r="O12" s="60">
        <v>1.9</v>
      </c>
      <c r="P12" s="63">
        <v>17</v>
      </c>
      <c r="Q12" s="59">
        <v>4</v>
      </c>
      <c r="R12" s="58">
        <v>52</v>
      </c>
      <c r="S12" s="64">
        <v>12.4</v>
      </c>
      <c r="T12" s="90">
        <v>9883</v>
      </c>
      <c r="U12" s="34">
        <v>100</v>
      </c>
    </row>
    <row r="13" spans="1:21" s="31" customFormat="1" ht="15" customHeight="1" x14ac:dyDescent="0.2">
      <c r="A13" s="26" t="s">
        <v>53</v>
      </c>
      <c r="B13" s="35" t="s">
        <v>27</v>
      </c>
      <c r="C13" s="87">
        <v>23</v>
      </c>
      <c r="D13" s="65" t="s">
        <v>91</v>
      </c>
      <c r="E13" s="53">
        <v>8.6999999999999993</v>
      </c>
      <c r="F13" s="66">
        <v>0</v>
      </c>
      <c r="G13" s="53">
        <v>0</v>
      </c>
      <c r="H13" s="54">
        <v>6</v>
      </c>
      <c r="I13" s="53">
        <v>26.1</v>
      </c>
      <c r="J13" s="54" t="s">
        <v>91</v>
      </c>
      <c r="K13" s="53">
        <v>13</v>
      </c>
      <c r="L13" s="54">
        <v>12</v>
      </c>
      <c r="M13" s="53">
        <v>52.2</v>
      </c>
      <c r="N13" s="66">
        <v>0</v>
      </c>
      <c r="O13" s="53">
        <v>0</v>
      </c>
      <c r="P13" s="55">
        <v>0</v>
      </c>
      <c r="Q13" s="51">
        <v>0</v>
      </c>
      <c r="R13" s="52">
        <v>0</v>
      </c>
      <c r="S13" s="56">
        <v>0</v>
      </c>
      <c r="T13" s="88">
        <v>1841</v>
      </c>
      <c r="U13" s="29">
        <v>100</v>
      </c>
    </row>
    <row r="14" spans="1:21" s="31" customFormat="1" ht="15" customHeight="1" x14ac:dyDescent="0.2">
      <c r="A14" s="26" t="s">
        <v>53</v>
      </c>
      <c r="B14" s="32" t="s">
        <v>28</v>
      </c>
      <c r="C14" s="89">
        <v>7</v>
      </c>
      <c r="D14" s="58">
        <v>0</v>
      </c>
      <c r="E14" s="60">
        <v>0</v>
      </c>
      <c r="F14" s="62">
        <v>0</v>
      </c>
      <c r="G14" s="60">
        <v>0</v>
      </c>
      <c r="H14" s="62">
        <v>0</v>
      </c>
      <c r="I14" s="60">
        <v>0</v>
      </c>
      <c r="J14" s="62">
        <v>7</v>
      </c>
      <c r="K14" s="60">
        <v>100</v>
      </c>
      <c r="L14" s="62">
        <v>0</v>
      </c>
      <c r="M14" s="60">
        <v>0</v>
      </c>
      <c r="N14" s="62">
        <v>0</v>
      </c>
      <c r="O14" s="60">
        <v>0</v>
      </c>
      <c r="P14" s="63">
        <v>0</v>
      </c>
      <c r="Q14" s="59">
        <v>0</v>
      </c>
      <c r="R14" s="68">
        <v>0</v>
      </c>
      <c r="S14" s="64">
        <v>0</v>
      </c>
      <c r="T14" s="90">
        <v>1140</v>
      </c>
      <c r="U14" s="34">
        <v>100</v>
      </c>
    </row>
    <row r="15" spans="1:21" s="31" customFormat="1" ht="15" customHeight="1" x14ac:dyDescent="0.2">
      <c r="A15" s="26" t="s">
        <v>53</v>
      </c>
      <c r="B15" s="35" t="s">
        <v>29</v>
      </c>
      <c r="C15" s="87">
        <v>7</v>
      </c>
      <c r="D15" s="52">
        <v>0</v>
      </c>
      <c r="E15" s="53">
        <v>0</v>
      </c>
      <c r="F15" s="54">
        <v>0</v>
      </c>
      <c r="G15" s="53">
        <v>0</v>
      </c>
      <c r="H15" s="54">
        <v>0</v>
      </c>
      <c r="I15" s="53">
        <v>0</v>
      </c>
      <c r="J15" s="54">
        <v>4</v>
      </c>
      <c r="K15" s="53">
        <v>57.1</v>
      </c>
      <c r="L15" s="54" t="s">
        <v>91</v>
      </c>
      <c r="M15" s="53">
        <v>42.9</v>
      </c>
      <c r="N15" s="54">
        <v>0</v>
      </c>
      <c r="O15" s="53">
        <v>0</v>
      </c>
      <c r="P15" s="55">
        <v>0</v>
      </c>
      <c r="Q15" s="51">
        <v>0</v>
      </c>
      <c r="R15" s="52">
        <v>0</v>
      </c>
      <c r="S15" s="56">
        <v>0</v>
      </c>
      <c r="T15" s="88">
        <v>227</v>
      </c>
      <c r="U15" s="29">
        <v>100</v>
      </c>
    </row>
    <row r="16" spans="1:21" s="31" customFormat="1" ht="15" customHeight="1" x14ac:dyDescent="0.2">
      <c r="A16" s="26" t="s">
        <v>53</v>
      </c>
      <c r="B16" s="32" t="s">
        <v>3</v>
      </c>
      <c r="C16" s="89">
        <v>22</v>
      </c>
      <c r="D16" s="58">
        <v>0</v>
      </c>
      <c r="E16" s="60">
        <v>0</v>
      </c>
      <c r="F16" s="62">
        <v>0</v>
      </c>
      <c r="G16" s="60">
        <v>0</v>
      </c>
      <c r="H16" s="62">
        <v>0</v>
      </c>
      <c r="I16" s="60">
        <v>0</v>
      </c>
      <c r="J16" s="62">
        <v>22</v>
      </c>
      <c r="K16" s="60">
        <v>100</v>
      </c>
      <c r="L16" s="62">
        <v>0</v>
      </c>
      <c r="M16" s="60">
        <v>0</v>
      </c>
      <c r="N16" s="62">
        <v>0</v>
      </c>
      <c r="O16" s="60">
        <v>0</v>
      </c>
      <c r="P16" s="63">
        <v>0</v>
      </c>
      <c r="Q16" s="59">
        <v>0</v>
      </c>
      <c r="R16" s="58">
        <v>0</v>
      </c>
      <c r="S16" s="64">
        <v>0</v>
      </c>
      <c r="T16" s="90">
        <v>204</v>
      </c>
      <c r="U16" s="34">
        <v>100</v>
      </c>
    </row>
    <row r="17" spans="1:21" s="31" customFormat="1" ht="15" customHeight="1" x14ac:dyDescent="0.2">
      <c r="A17" s="26" t="s">
        <v>53</v>
      </c>
      <c r="B17" s="35" t="s">
        <v>30</v>
      </c>
      <c r="C17" s="87">
        <v>8</v>
      </c>
      <c r="D17" s="65">
        <v>0</v>
      </c>
      <c r="E17" s="53">
        <v>0</v>
      </c>
      <c r="F17" s="54">
        <v>0</v>
      </c>
      <c r="G17" s="53">
        <v>0</v>
      </c>
      <c r="H17" s="54">
        <v>4</v>
      </c>
      <c r="I17" s="53">
        <v>50</v>
      </c>
      <c r="J17" s="54">
        <v>0</v>
      </c>
      <c r="K17" s="53">
        <v>0</v>
      </c>
      <c r="L17" s="54">
        <v>4</v>
      </c>
      <c r="M17" s="53">
        <v>50</v>
      </c>
      <c r="N17" s="54">
        <v>0</v>
      </c>
      <c r="O17" s="53">
        <v>0</v>
      </c>
      <c r="P17" s="55">
        <v>0</v>
      </c>
      <c r="Q17" s="51">
        <v>0</v>
      </c>
      <c r="R17" s="52" t="s">
        <v>91</v>
      </c>
      <c r="S17" s="56">
        <v>25</v>
      </c>
      <c r="T17" s="88">
        <v>3954</v>
      </c>
      <c r="U17" s="29">
        <v>100</v>
      </c>
    </row>
    <row r="18" spans="1:21" s="31" customFormat="1" ht="15" customHeight="1" x14ac:dyDescent="0.2">
      <c r="A18" s="26" t="s">
        <v>53</v>
      </c>
      <c r="B18" s="32" t="s">
        <v>31</v>
      </c>
      <c r="C18" s="89">
        <v>305</v>
      </c>
      <c r="D18" s="58">
        <v>0</v>
      </c>
      <c r="E18" s="60">
        <v>0</v>
      </c>
      <c r="F18" s="61">
        <v>0</v>
      </c>
      <c r="G18" s="60">
        <v>0</v>
      </c>
      <c r="H18" s="62">
        <v>10</v>
      </c>
      <c r="I18" s="60">
        <v>3.3</v>
      </c>
      <c r="J18" s="62">
        <v>205</v>
      </c>
      <c r="K18" s="60">
        <v>67.2</v>
      </c>
      <c r="L18" s="62">
        <v>67</v>
      </c>
      <c r="M18" s="60">
        <v>22</v>
      </c>
      <c r="N18" s="62">
        <v>8</v>
      </c>
      <c r="O18" s="60">
        <v>2.6</v>
      </c>
      <c r="P18" s="63">
        <v>15</v>
      </c>
      <c r="Q18" s="59">
        <v>4.9000000000000004</v>
      </c>
      <c r="R18" s="58" t="s">
        <v>91</v>
      </c>
      <c r="S18" s="64" t="s">
        <v>91</v>
      </c>
      <c r="T18" s="90">
        <v>2444</v>
      </c>
      <c r="U18" s="34">
        <v>99.8</v>
      </c>
    </row>
    <row r="19" spans="1:21" s="31" customFormat="1" ht="15" customHeight="1" x14ac:dyDescent="0.2">
      <c r="A19" s="26" t="s">
        <v>53</v>
      </c>
      <c r="B19" s="35" t="s">
        <v>32</v>
      </c>
      <c r="C19" s="87">
        <v>0</v>
      </c>
      <c r="D19" s="52">
        <v>0</v>
      </c>
      <c r="E19" s="53">
        <v>0</v>
      </c>
      <c r="F19" s="54">
        <v>0</v>
      </c>
      <c r="G19" s="53">
        <v>0</v>
      </c>
      <c r="H19" s="54">
        <v>0</v>
      </c>
      <c r="I19" s="53">
        <v>0</v>
      </c>
      <c r="J19" s="54">
        <v>0</v>
      </c>
      <c r="K19" s="53">
        <v>0</v>
      </c>
      <c r="L19" s="54">
        <v>0</v>
      </c>
      <c r="M19" s="53">
        <v>0</v>
      </c>
      <c r="N19" s="54">
        <v>0</v>
      </c>
      <c r="O19" s="53">
        <v>0</v>
      </c>
      <c r="P19" s="55">
        <v>0</v>
      </c>
      <c r="Q19" s="51">
        <v>0</v>
      </c>
      <c r="R19" s="52">
        <v>0</v>
      </c>
      <c r="S19" s="56">
        <v>0</v>
      </c>
      <c r="T19" s="88">
        <v>287</v>
      </c>
      <c r="U19" s="29">
        <v>100</v>
      </c>
    </row>
    <row r="20" spans="1:21" s="31" customFormat="1" ht="15" customHeight="1" x14ac:dyDescent="0.2">
      <c r="A20" s="26" t="s">
        <v>53</v>
      </c>
      <c r="B20" s="32" t="s">
        <v>4</v>
      </c>
      <c r="C20" s="89">
        <v>18</v>
      </c>
      <c r="D20" s="58">
        <v>0</v>
      </c>
      <c r="E20" s="60">
        <v>0</v>
      </c>
      <c r="F20" s="62">
        <v>0</v>
      </c>
      <c r="G20" s="60">
        <v>0</v>
      </c>
      <c r="H20" s="61">
        <v>9</v>
      </c>
      <c r="I20" s="60">
        <v>50</v>
      </c>
      <c r="J20" s="62">
        <v>0</v>
      </c>
      <c r="K20" s="60">
        <v>0</v>
      </c>
      <c r="L20" s="62">
        <v>9</v>
      </c>
      <c r="M20" s="60">
        <v>50</v>
      </c>
      <c r="N20" s="62">
        <v>0</v>
      </c>
      <c r="O20" s="60">
        <v>0</v>
      </c>
      <c r="P20" s="63">
        <v>0</v>
      </c>
      <c r="Q20" s="59">
        <v>0</v>
      </c>
      <c r="R20" s="68">
        <v>5</v>
      </c>
      <c r="S20" s="64">
        <v>27.8</v>
      </c>
      <c r="T20" s="90">
        <v>715</v>
      </c>
      <c r="U20" s="34">
        <v>100</v>
      </c>
    </row>
    <row r="21" spans="1:21" s="31" customFormat="1" ht="15" customHeight="1" x14ac:dyDescent="0.2">
      <c r="A21" s="26" t="s">
        <v>53</v>
      </c>
      <c r="B21" s="35" t="s">
        <v>5</v>
      </c>
      <c r="C21" s="87">
        <v>224</v>
      </c>
      <c r="D21" s="65" t="s">
        <v>91</v>
      </c>
      <c r="E21" s="53">
        <v>0.9</v>
      </c>
      <c r="F21" s="54">
        <v>0</v>
      </c>
      <c r="G21" s="53">
        <v>0</v>
      </c>
      <c r="H21" s="54">
        <v>7</v>
      </c>
      <c r="I21" s="53">
        <v>3.1</v>
      </c>
      <c r="J21" s="54">
        <v>109</v>
      </c>
      <c r="K21" s="53">
        <v>48.7</v>
      </c>
      <c r="L21" s="54">
        <v>90</v>
      </c>
      <c r="M21" s="53">
        <v>40.200000000000003</v>
      </c>
      <c r="N21" s="54">
        <v>0</v>
      </c>
      <c r="O21" s="53">
        <v>0</v>
      </c>
      <c r="P21" s="55">
        <v>16</v>
      </c>
      <c r="Q21" s="51">
        <v>7.1</v>
      </c>
      <c r="R21" s="65">
        <v>0</v>
      </c>
      <c r="S21" s="56">
        <v>0</v>
      </c>
      <c r="T21" s="88">
        <v>4134</v>
      </c>
      <c r="U21" s="29">
        <v>99.9</v>
      </c>
    </row>
    <row r="22" spans="1:21" s="31" customFormat="1" ht="15" customHeight="1" x14ac:dyDescent="0.2">
      <c r="A22" s="26" t="s">
        <v>53</v>
      </c>
      <c r="B22" s="32" t="s">
        <v>6</v>
      </c>
      <c r="C22" s="89">
        <v>982</v>
      </c>
      <c r="D22" s="58">
        <v>4</v>
      </c>
      <c r="E22" s="60">
        <v>0.4</v>
      </c>
      <c r="F22" s="61">
        <v>4</v>
      </c>
      <c r="G22" s="60">
        <v>0.4</v>
      </c>
      <c r="H22" s="62">
        <v>108</v>
      </c>
      <c r="I22" s="60">
        <v>11</v>
      </c>
      <c r="J22" s="62">
        <v>269</v>
      </c>
      <c r="K22" s="60">
        <v>27.4</v>
      </c>
      <c r="L22" s="62">
        <v>548</v>
      </c>
      <c r="M22" s="60">
        <v>55.8</v>
      </c>
      <c r="N22" s="62" t="s">
        <v>91</v>
      </c>
      <c r="O22" s="60">
        <v>0.3</v>
      </c>
      <c r="P22" s="63">
        <v>46</v>
      </c>
      <c r="Q22" s="59">
        <v>4.7</v>
      </c>
      <c r="R22" s="58">
        <v>32</v>
      </c>
      <c r="S22" s="64">
        <v>3.3</v>
      </c>
      <c r="T22" s="90">
        <v>1864</v>
      </c>
      <c r="U22" s="34">
        <v>100</v>
      </c>
    </row>
    <row r="23" spans="1:21" s="31" customFormat="1" ht="15" customHeight="1" x14ac:dyDescent="0.2">
      <c r="A23" s="26" t="s">
        <v>53</v>
      </c>
      <c r="B23" s="35" t="s">
        <v>33</v>
      </c>
      <c r="C23" s="87">
        <v>17</v>
      </c>
      <c r="D23" s="52">
        <v>0</v>
      </c>
      <c r="E23" s="53">
        <v>0</v>
      </c>
      <c r="F23" s="54">
        <v>0</v>
      </c>
      <c r="G23" s="53">
        <v>0</v>
      </c>
      <c r="H23" s="66" t="s">
        <v>91</v>
      </c>
      <c r="I23" s="53">
        <v>5.9</v>
      </c>
      <c r="J23" s="66">
        <v>4</v>
      </c>
      <c r="K23" s="53">
        <v>23.5</v>
      </c>
      <c r="L23" s="54">
        <v>12</v>
      </c>
      <c r="M23" s="53">
        <v>70.599999999999994</v>
      </c>
      <c r="N23" s="54">
        <v>0</v>
      </c>
      <c r="O23" s="53">
        <v>0</v>
      </c>
      <c r="P23" s="55">
        <v>0</v>
      </c>
      <c r="Q23" s="51">
        <v>0</v>
      </c>
      <c r="R23" s="52" t="s">
        <v>91</v>
      </c>
      <c r="S23" s="56">
        <v>11.8</v>
      </c>
      <c r="T23" s="88">
        <v>1424</v>
      </c>
      <c r="U23" s="29">
        <v>100</v>
      </c>
    </row>
    <row r="24" spans="1:21" s="31" customFormat="1" ht="15" customHeight="1" x14ac:dyDescent="0.2">
      <c r="A24" s="26" t="s">
        <v>53</v>
      </c>
      <c r="B24" s="32" t="s">
        <v>7</v>
      </c>
      <c r="C24" s="89">
        <v>126</v>
      </c>
      <c r="D24" s="68" t="s">
        <v>91</v>
      </c>
      <c r="E24" s="60">
        <v>2.4</v>
      </c>
      <c r="F24" s="61" t="s">
        <v>91</v>
      </c>
      <c r="G24" s="60">
        <v>0.8</v>
      </c>
      <c r="H24" s="62">
        <v>34</v>
      </c>
      <c r="I24" s="60">
        <v>27</v>
      </c>
      <c r="J24" s="62">
        <v>22</v>
      </c>
      <c r="K24" s="60">
        <v>17.5</v>
      </c>
      <c r="L24" s="62">
        <v>45</v>
      </c>
      <c r="M24" s="60">
        <v>35.700000000000003</v>
      </c>
      <c r="N24" s="61">
        <v>0</v>
      </c>
      <c r="O24" s="60">
        <v>0</v>
      </c>
      <c r="P24" s="69">
        <v>21</v>
      </c>
      <c r="Q24" s="59">
        <v>16.7</v>
      </c>
      <c r="R24" s="68" t="s">
        <v>91</v>
      </c>
      <c r="S24" s="64">
        <v>2.4</v>
      </c>
      <c r="T24" s="90">
        <v>1396</v>
      </c>
      <c r="U24" s="34">
        <v>100</v>
      </c>
    </row>
    <row r="25" spans="1:21" s="31" customFormat="1" ht="15" customHeight="1" x14ac:dyDescent="0.2">
      <c r="A25" s="26" t="s">
        <v>53</v>
      </c>
      <c r="B25" s="35" t="s">
        <v>34</v>
      </c>
      <c r="C25" s="87">
        <v>33</v>
      </c>
      <c r="D25" s="52" t="s">
        <v>91</v>
      </c>
      <c r="E25" s="53">
        <v>6.1</v>
      </c>
      <c r="F25" s="54">
        <v>0</v>
      </c>
      <c r="G25" s="53">
        <v>0</v>
      </c>
      <c r="H25" s="54" t="s">
        <v>91</v>
      </c>
      <c r="I25" s="53">
        <v>6.1</v>
      </c>
      <c r="J25" s="54">
        <v>4</v>
      </c>
      <c r="K25" s="53">
        <v>12.1</v>
      </c>
      <c r="L25" s="54">
        <v>23</v>
      </c>
      <c r="M25" s="53">
        <v>69.7</v>
      </c>
      <c r="N25" s="54">
        <v>0</v>
      </c>
      <c r="O25" s="53">
        <v>0</v>
      </c>
      <c r="P25" s="67" t="s">
        <v>91</v>
      </c>
      <c r="Q25" s="51">
        <v>6.1</v>
      </c>
      <c r="R25" s="52" t="s">
        <v>91</v>
      </c>
      <c r="S25" s="56">
        <v>6.1</v>
      </c>
      <c r="T25" s="88">
        <v>1422</v>
      </c>
      <c r="U25" s="29">
        <v>100</v>
      </c>
    </row>
    <row r="26" spans="1:21" s="31" customFormat="1" ht="15" customHeight="1" x14ac:dyDescent="0.2">
      <c r="A26" s="26" t="s">
        <v>53</v>
      </c>
      <c r="B26" s="32" t="s">
        <v>35</v>
      </c>
      <c r="C26" s="89">
        <v>56</v>
      </c>
      <c r="D26" s="58">
        <v>0</v>
      </c>
      <c r="E26" s="60">
        <v>0</v>
      </c>
      <c r="F26" s="62">
        <v>0</v>
      </c>
      <c r="G26" s="60">
        <v>0</v>
      </c>
      <c r="H26" s="62" t="s">
        <v>91</v>
      </c>
      <c r="I26" s="60">
        <v>5.4</v>
      </c>
      <c r="J26" s="62">
        <v>36</v>
      </c>
      <c r="K26" s="60">
        <v>64.3</v>
      </c>
      <c r="L26" s="62">
        <v>17</v>
      </c>
      <c r="M26" s="60">
        <v>30.4</v>
      </c>
      <c r="N26" s="62">
        <v>0</v>
      </c>
      <c r="O26" s="60">
        <v>0</v>
      </c>
      <c r="P26" s="69">
        <v>0</v>
      </c>
      <c r="Q26" s="59">
        <v>0</v>
      </c>
      <c r="R26" s="58" t="s">
        <v>91</v>
      </c>
      <c r="S26" s="64">
        <v>3.6</v>
      </c>
      <c r="T26" s="90">
        <v>1343</v>
      </c>
      <c r="U26" s="34">
        <v>100</v>
      </c>
    </row>
    <row r="27" spans="1:21" s="31" customFormat="1" ht="15" customHeight="1" x14ac:dyDescent="0.2">
      <c r="A27" s="26" t="s">
        <v>53</v>
      </c>
      <c r="B27" s="35" t="s">
        <v>8</v>
      </c>
      <c r="C27" s="87">
        <v>25</v>
      </c>
      <c r="D27" s="52">
        <v>0</v>
      </c>
      <c r="E27" s="53">
        <v>0</v>
      </c>
      <c r="F27" s="54">
        <v>0</v>
      </c>
      <c r="G27" s="53">
        <v>0</v>
      </c>
      <c r="H27" s="54">
        <v>0</v>
      </c>
      <c r="I27" s="53">
        <v>0</v>
      </c>
      <c r="J27" s="54" t="s">
        <v>91</v>
      </c>
      <c r="K27" s="53">
        <v>8</v>
      </c>
      <c r="L27" s="54">
        <v>20</v>
      </c>
      <c r="M27" s="53">
        <v>80</v>
      </c>
      <c r="N27" s="54">
        <v>0</v>
      </c>
      <c r="O27" s="53">
        <v>0</v>
      </c>
      <c r="P27" s="55" t="s">
        <v>91</v>
      </c>
      <c r="Q27" s="51">
        <v>12</v>
      </c>
      <c r="R27" s="52" t="s">
        <v>91</v>
      </c>
      <c r="S27" s="56">
        <v>8</v>
      </c>
      <c r="T27" s="88">
        <v>573</v>
      </c>
      <c r="U27" s="29">
        <v>100</v>
      </c>
    </row>
    <row r="28" spans="1:21" s="31" customFormat="1" ht="15" customHeight="1" x14ac:dyDescent="0.2">
      <c r="A28" s="26" t="s">
        <v>53</v>
      </c>
      <c r="B28" s="32" t="s">
        <v>36</v>
      </c>
      <c r="C28" s="89">
        <v>16</v>
      </c>
      <c r="D28" s="68">
        <v>0</v>
      </c>
      <c r="E28" s="60">
        <v>0</v>
      </c>
      <c r="F28" s="61">
        <v>0</v>
      </c>
      <c r="G28" s="60">
        <v>0</v>
      </c>
      <c r="H28" s="62" t="s">
        <v>91</v>
      </c>
      <c r="I28" s="60">
        <v>18.8</v>
      </c>
      <c r="J28" s="62">
        <v>10</v>
      </c>
      <c r="K28" s="60">
        <v>62.5</v>
      </c>
      <c r="L28" s="62" t="s">
        <v>91</v>
      </c>
      <c r="M28" s="60">
        <v>18.8</v>
      </c>
      <c r="N28" s="62">
        <v>0</v>
      </c>
      <c r="O28" s="60">
        <v>0</v>
      </c>
      <c r="P28" s="69">
        <v>0</v>
      </c>
      <c r="Q28" s="59">
        <v>0</v>
      </c>
      <c r="R28" s="58">
        <v>0</v>
      </c>
      <c r="S28" s="64">
        <v>0</v>
      </c>
      <c r="T28" s="90">
        <v>1435</v>
      </c>
      <c r="U28" s="34">
        <v>100</v>
      </c>
    </row>
    <row r="29" spans="1:21" s="31" customFormat="1" ht="15" customHeight="1" x14ac:dyDescent="0.2">
      <c r="A29" s="26" t="s">
        <v>53</v>
      </c>
      <c r="B29" s="35" t="s">
        <v>37</v>
      </c>
      <c r="C29" s="87">
        <v>28</v>
      </c>
      <c r="D29" s="52">
        <v>0</v>
      </c>
      <c r="E29" s="53">
        <v>0</v>
      </c>
      <c r="F29" s="54" t="s">
        <v>91</v>
      </c>
      <c r="G29" s="53">
        <v>3.6</v>
      </c>
      <c r="H29" s="66">
        <v>5</v>
      </c>
      <c r="I29" s="53">
        <v>17.899999999999999</v>
      </c>
      <c r="J29" s="66">
        <v>5</v>
      </c>
      <c r="K29" s="53">
        <v>17.899999999999999</v>
      </c>
      <c r="L29" s="54">
        <v>17</v>
      </c>
      <c r="M29" s="53">
        <v>60.7</v>
      </c>
      <c r="N29" s="54">
        <v>0</v>
      </c>
      <c r="O29" s="53">
        <v>0</v>
      </c>
      <c r="P29" s="55">
        <v>0</v>
      </c>
      <c r="Q29" s="51">
        <v>0</v>
      </c>
      <c r="R29" s="65">
        <v>0</v>
      </c>
      <c r="S29" s="56">
        <v>0</v>
      </c>
      <c r="T29" s="88">
        <v>1859</v>
      </c>
      <c r="U29" s="29">
        <v>100</v>
      </c>
    </row>
    <row r="30" spans="1:21" s="31" customFormat="1" ht="15" customHeight="1" x14ac:dyDescent="0.2">
      <c r="A30" s="26" t="s">
        <v>53</v>
      </c>
      <c r="B30" s="32" t="s">
        <v>38</v>
      </c>
      <c r="C30" s="89">
        <v>265</v>
      </c>
      <c r="D30" s="58" t="s">
        <v>91</v>
      </c>
      <c r="E30" s="60">
        <v>1.1000000000000001</v>
      </c>
      <c r="F30" s="61" t="s">
        <v>91</v>
      </c>
      <c r="G30" s="60">
        <v>0.4</v>
      </c>
      <c r="H30" s="62">
        <v>13</v>
      </c>
      <c r="I30" s="60">
        <v>4.9000000000000004</v>
      </c>
      <c r="J30" s="62">
        <v>102</v>
      </c>
      <c r="K30" s="60">
        <v>38.5</v>
      </c>
      <c r="L30" s="62">
        <v>140</v>
      </c>
      <c r="M30" s="60">
        <v>52.8</v>
      </c>
      <c r="N30" s="62">
        <v>0</v>
      </c>
      <c r="O30" s="60">
        <v>0</v>
      </c>
      <c r="P30" s="63">
        <v>6</v>
      </c>
      <c r="Q30" s="59">
        <v>2.2999999999999998</v>
      </c>
      <c r="R30" s="58">
        <v>14</v>
      </c>
      <c r="S30" s="64">
        <v>5.3</v>
      </c>
      <c r="T30" s="90">
        <v>3672</v>
      </c>
      <c r="U30" s="34">
        <v>100</v>
      </c>
    </row>
    <row r="31" spans="1:21" s="31" customFormat="1" ht="15" customHeight="1" x14ac:dyDescent="0.2">
      <c r="A31" s="26" t="s">
        <v>53</v>
      </c>
      <c r="B31" s="35" t="s">
        <v>9</v>
      </c>
      <c r="C31" s="87">
        <v>79</v>
      </c>
      <c r="D31" s="65" t="s">
        <v>91</v>
      </c>
      <c r="E31" s="53">
        <v>3.8</v>
      </c>
      <c r="F31" s="66" t="s">
        <v>91</v>
      </c>
      <c r="G31" s="53">
        <v>1.3</v>
      </c>
      <c r="H31" s="54" t="s">
        <v>91</v>
      </c>
      <c r="I31" s="53">
        <v>1.3</v>
      </c>
      <c r="J31" s="54">
        <v>20</v>
      </c>
      <c r="K31" s="53">
        <v>25.3</v>
      </c>
      <c r="L31" s="54">
        <v>50</v>
      </c>
      <c r="M31" s="53">
        <v>63.3</v>
      </c>
      <c r="N31" s="54">
        <v>0</v>
      </c>
      <c r="O31" s="53">
        <v>0</v>
      </c>
      <c r="P31" s="67">
        <v>4</v>
      </c>
      <c r="Q31" s="51">
        <v>5.0999999999999996</v>
      </c>
      <c r="R31" s="52" t="s">
        <v>91</v>
      </c>
      <c r="S31" s="56">
        <v>2.5</v>
      </c>
      <c r="T31" s="88">
        <v>2056</v>
      </c>
      <c r="U31" s="29">
        <v>100</v>
      </c>
    </row>
    <row r="32" spans="1:21" s="31" customFormat="1" ht="15" customHeight="1" x14ac:dyDescent="0.2">
      <c r="A32" s="26" t="s">
        <v>53</v>
      </c>
      <c r="B32" s="32" t="s">
        <v>39</v>
      </c>
      <c r="C32" s="89">
        <v>97</v>
      </c>
      <c r="D32" s="58">
        <v>0</v>
      </c>
      <c r="E32" s="60">
        <v>0</v>
      </c>
      <c r="F32" s="62">
        <v>0</v>
      </c>
      <c r="G32" s="60">
        <v>0</v>
      </c>
      <c r="H32" s="61" t="s">
        <v>91</v>
      </c>
      <c r="I32" s="60">
        <v>3.1</v>
      </c>
      <c r="J32" s="62">
        <v>75</v>
      </c>
      <c r="K32" s="60">
        <v>77.3</v>
      </c>
      <c r="L32" s="62">
        <v>17</v>
      </c>
      <c r="M32" s="60">
        <v>17.5</v>
      </c>
      <c r="N32" s="62">
        <v>0</v>
      </c>
      <c r="O32" s="60">
        <v>0</v>
      </c>
      <c r="P32" s="63" t="s">
        <v>91</v>
      </c>
      <c r="Q32" s="59">
        <v>2.1</v>
      </c>
      <c r="R32" s="58" t="s">
        <v>91</v>
      </c>
      <c r="S32" s="64">
        <v>2.1</v>
      </c>
      <c r="T32" s="90">
        <v>967</v>
      </c>
      <c r="U32" s="34">
        <v>100</v>
      </c>
    </row>
    <row r="33" spans="1:21" s="31" customFormat="1" ht="15" customHeight="1" x14ac:dyDescent="0.2">
      <c r="A33" s="26" t="s">
        <v>53</v>
      </c>
      <c r="B33" s="35" t="s">
        <v>23</v>
      </c>
      <c r="C33" s="87">
        <v>454</v>
      </c>
      <c r="D33" s="65" t="s">
        <v>91</v>
      </c>
      <c r="E33" s="53">
        <v>0.4</v>
      </c>
      <c r="F33" s="54" t="s">
        <v>91</v>
      </c>
      <c r="G33" s="53">
        <v>0.2</v>
      </c>
      <c r="H33" s="54">
        <v>37</v>
      </c>
      <c r="I33" s="53">
        <v>8.1</v>
      </c>
      <c r="J33" s="54">
        <v>74</v>
      </c>
      <c r="K33" s="53">
        <v>16.3</v>
      </c>
      <c r="L33" s="54">
        <v>324</v>
      </c>
      <c r="M33" s="53">
        <v>71.400000000000006</v>
      </c>
      <c r="N33" s="54" t="s">
        <v>91</v>
      </c>
      <c r="O33" s="53">
        <v>0.2</v>
      </c>
      <c r="P33" s="67">
        <v>15</v>
      </c>
      <c r="Q33" s="51">
        <v>3.3</v>
      </c>
      <c r="R33" s="52" t="s">
        <v>91</v>
      </c>
      <c r="S33" s="56">
        <v>0.4</v>
      </c>
      <c r="T33" s="88">
        <v>2281</v>
      </c>
      <c r="U33" s="29">
        <v>100</v>
      </c>
    </row>
    <row r="34" spans="1:21" s="31" customFormat="1" ht="15" customHeight="1" x14ac:dyDescent="0.2">
      <c r="A34" s="26" t="s">
        <v>53</v>
      </c>
      <c r="B34" s="32" t="s">
        <v>10</v>
      </c>
      <c r="C34" s="89">
        <v>51</v>
      </c>
      <c r="D34" s="58">
        <v>26</v>
      </c>
      <c r="E34" s="60">
        <v>51</v>
      </c>
      <c r="F34" s="62">
        <v>0</v>
      </c>
      <c r="G34" s="60">
        <v>0</v>
      </c>
      <c r="H34" s="62" t="s">
        <v>91</v>
      </c>
      <c r="I34" s="60">
        <v>5.9</v>
      </c>
      <c r="J34" s="62">
        <v>0</v>
      </c>
      <c r="K34" s="60">
        <v>0</v>
      </c>
      <c r="L34" s="62">
        <v>14</v>
      </c>
      <c r="M34" s="60">
        <v>27.5</v>
      </c>
      <c r="N34" s="62">
        <v>0</v>
      </c>
      <c r="O34" s="60">
        <v>0</v>
      </c>
      <c r="P34" s="69">
        <v>8</v>
      </c>
      <c r="Q34" s="59">
        <v>15.7</v>
      </c>
      <c r="R34" s="58">
        <v>20</v>
      </c>
      <c r="S34" s="64">
        <v>39.200000000000003</v>
      </c>
      <c r="T34" s="90">
        <v>794</v>
      </c>
      <c r="U34" s="34">
        <v>100</v>
      </c>
    </row>
    <row r="35" spans="1:21" s="31" customFormat="1" ht="15" customHeight="1" x14ac:dyDescent="0.2">
      <c r="A35" s="26" t="s">
        <v>53</v>
      </c>
      <c r="B35" s="35" t="s">
        <v>40</v>
      </c>
      <c r="C35" s="87">
        <v>12</v>
      </c>
      <c r="D35" s="52" t="s">
        <v>91</v>
      </c>
      <c r="E35" s="53">
        <v>16.7</v>
      </c>
      <c r="F35" s="54">
        <v>0</v>
      </c>
      <c r="G35" s="53">
        <v>0</v>
      </c>
      <c r="H35" s="54" t="s">
        <v>91</v>
      </c>
      <c r="I35" s="53">
        <v>25</v>
      </c>
      <c r="J35" s="54" t="s">
        <v>91</v>
      </c>
      <c r="K35" s="53">
        <v>25</v>
      </c>
      <c r="L35" s="54">
        <v>4</v>
      </c>
      <c r="M35" s="53">
        <v>33.299999999999997</v>
      </c>
      <c r="N35" s="54">
        <v>0</v>
      </c>
      <c r="O35" s="53">
        <v>0</v>
      </c>
      <c r="P35" s="55">
        <v>0</v>
      </c>
      <c r="Q35" s="51">
        <v>0</v>
      </c>
      <c r="R35" s="65">
        <v>0</v>
      </c>
      <c r="S35" s="56">
        <v>0</v>
      </c>
      <c r="T35" s="88">
        <v>1050</v>
      </c>
      <c r="U35" s="29">
        <v>100</v>
      </c>
    </row>
    <row r="36" spans="1:21" s="31" customFormat="1" ht="15" customHeight="1" x14ac:dyDescent="0.2">
      <c r="A36" s="26" t="s">
        <v>53</v>
      </c>
      <c r="B36" s="32" t="s">
        <v>41</v>
      </c>
      <c r="C36" s="89">
        <v>9</v>
      </c>
      <c r="D36" s="58">
        <v>0</v>
      </c>
      <c r="E36" s="60">
        <v>0</v>
      </c>
      <c r="F36" s="62" t="s">
        <v>91</v>
      </c>
      <c r="G36" s="60">
        <v>11.1</v>
      </c>
      <c r="H36" s="61">
        <v>0</v>
      </c>
      <c r="I36" s="60">
        <v>0</v>
      </c>
      <c r="J36" s="62">
        <v>0</v>
      </c>
      <c r="K36" s="60">
        <v>0</v>
      </c>
      <c r="L36" s="62">
        <v>6</v>
      </c>
      <c r="M36" s="60">
        <v>66.7</v>
      </c>
      <c r="N36" s="62">
        <v>0</v>
      </c>
      <c r="O36" s="60">
        <v>0</v>
      </c>
      <c r="P36" s="63" t="s">
        <v>91</v>
      </c>
      <c r="Q36" s="59">
        <v>22.2</v>
      </c>
      <c r="R36" s="58">
        <v>0</v>
      </c>
      <c r="S36" s="64">
        <v>0</v>
      </c>
      <c r="T36" s="90">
        <v>652</v>
      </c>
      <c r="U36" s="34">
        <v>100</v>
      </c>
    </row>
    <row r="37" spans="1:21" s="31" customFormat="1" ht="15" customHeight="1" x14ac:dyDescent="0.2">
      <c r="A37" s="26" t="s">
        <v>53</v>
      </c>
      <c r="B37" s="35" t="s">
        <v>11</v>
      </c>
      <c r="C37" s="87">
        <v>0</v>
      </c>
      <c r="D37" s="52">
        <v>0</v>
      </c>
      <c r="E37" s="53">
        <v>0</v>
      </c>
      <c r="F37" s="54">
        <v>0</v>
      </c>
      <c r="G37" s="53">
        <v>0</v>
      </c>
      <c r="H37" s="66">
        <v>0</v>
      </c>
      <c r="I37" s="53">
        <v>0</v>
      </c>
      <c r="J37" s="66">
        <v>0</v>
      </c>
      <c r="K37" s="53">
        <v>0</v>
      </c>
      <c r="L37" s="54">
        <v>0</v>
      </c>
      <c r="M37" s="53">
        <v>0</v>
      </c>
      <c r="N37" s="54">
        <v>0</v>
      </c>
      <c r="O37" s="53">
        <v>0</v>
      </c>
      <c r="P37" s="55">
        <v>0</v>
      </c>
      <c r="Q37" s="51">
        <v>0</v>
      </c>
      <c r="R37" s="52">
        <v>0</v>
      </c>
      <c r="S37" s="56">
        <v>0</v>
      </c>
      <c r="T37" s="88">
        <v>482</v>
      </c>
      <c r="U37" s="29">
        <v>100</v>
      </c>
    </row>
    <row r="38" spans="1:21" s="31" customFormat="1" ht="15" customHeight="1" x14ac:dyDescent="0.2">
      <c r="A38" s="26" t="s">
        <v>53</v>
      </c>
      <c r="B38" s="32" t="s">
        <v>12</v>
      </c>
      <c r="C38" s="89">
        <v>10</v>
      </c>
      <c r="D38" s="58">
        <v>0</v>
      </c>
      <c r="E38" s="60">
        <v>0</v>
      </c>
      <c r="F38" s="62">
        <v>0</v>
      </c>
      <c r="G38" s="60">
        <v>0</v>
      </c>
      <c r="H38" s="62" t="s">
        <v>91</v>
      </c>
      <c r="I38" s="60">
        <v>30</v>
      </c>
      <c r="J38" s="62" t="s">
        <v>91</v>
      </c>
      <c r="K38" s="60">
        <v>20</v>
      </c>
      <c r="L38" s="62">
        <v>5</v>
      </c>
      <c r="M38" s="60">
        <v>50</v>
      </c>
      <c r="N38" s="62">
        <v>0</v>
      </c>
      <c r="O38" s="60">
        <v>0</v>
      </c>
      <c r="P38" s="69">
        <v>0</v>
      </c>
      <c r="Q38" s="59">
        <v>0</v>
      </c>
      <c r="R38" s="58" t="s">
        <v>91</v>
      </c>
      <c r="S38" s="64">
        <v>20</v>
      </c>
      <c r="T38" s="90">
        <v>2469</v>
      </c>
      <c r="U38" s="34">
        <v>100</v>
      </c>
    </row>
    <row r="39" spans="1:21" s="31" customFormat="1" ht="15" customHeight="1" x14ac:dyDescent="0.2">
      <c r="A39" s="26" t="s">
        <v>53</v>
      </c>
      <c r="B39" s="35" t="s">
        <v>13</v>
      </c>
      <c r="C39" s="87">
        <v>333</v>
      </c>
      <c r="D39" s="52">
        <v>23</v>
      </c>
      <c r="E39" s="53">
        <v>6.9</v>
      </c>
      <c r="F39" s="66" t="s">
        <v>91</v>
      </c>
      <c r="G39" s="53">
        <v>0.6</v>
      </c>
      <c r="H39" s="54">
        <v>238</v>
      </c>
      <c r="I39" s="53">
        <v>71.5</v>
      </c>
      <c r="J39" s="54">
        <v>11</v>
      </c>
      <c r="K39" s="53">
        <v>3.3</v>
      </c>
      <c r="L39" s="54">
        <v>51</v>
      </c>
      <c r="M39" s="53">
        <v>15.3</v>
      </c>
      <c r="N39" s="54">
        <v>0</v>
      </c>
      <c r="O39" s="53">
        <v>0</v>
      </c>
      <c r="P39" s="55">
        <v>8</v>
      </c>
      <c r="Q39" s="51">
        <v>2.4</v>
      </c>
      <c r="R39" s="52">
        <v>41</v>
      </c>
      <c r="S39" s="56">
        <v>12.3</v>
      </c>
      <c r="T39" s="88">
        <v>872</v>
      </c>
      <c r="U39" s="29">
        <v>100</v>
      </c>
    </row>
    <row r="40" spans="1:21" s="31" customFormat="1" ht="15" customHeight="1" x14ac:dyDescent="0.2">
      <c r="A40" s="26" t="s">
        <v>53</v>
      </c>
      <c r="B40" s="32" t="s">
        <v>14</v>
      </c>
      <c r="C40" s="89">
        <v>43</v>
      </c>
      <c r="D40" s="58">
        <v>0</v>
      </c>
      <c r="E40" s="60">
        <v>0</v>
      </c>
      <c r="F40" s="61">
        <v>0</v>
      </c>
      <c r="G40" s="60">
        <v>0</v>
      </c>
      <c r="H40" s="62">
        <v>5</v>
      </c>
      <c r="I40" s="60">
        <v>11.6</v>
      </c>
      <c r="J40" s="62" t="s">
        <v>91</v>
      </c>
      <c r="K40" s="60">
        <v>7</v>
      </c>
      <c r="L40" s="62">
        <v>33</v>
      </c>
      <c r="M40" s="60">
        <v>76.7</v>
      </c>
      <c r="N40" s="62">
        <v>0</v>
      </c>
      <c r="O40" s="60">
        <v>0</v>
      </c>
      <c r="P40" s="63" t="s">
        <v>91</v>
      </c>
      <c r="Q40" s="59">
        <v>4.7</v>
      </c>
      <c r="R40" s="58">
        <v>0</v>
      </c>
      <c r="S40" s="64">
        <v>0</v>
      </c>
      <c r="T40" s="90">
        <v>4894</v>
      </c>
      <c r="U40" s="34">
        <v>100</v>
      </c>
    </row>
    <row r="41" spans="1:21" s="31" customFormat="1" ht="15" customHeight="1" x14ac:dyDescent="0.2">
      <c r="A41" s="26" t="s">
        <v>53</v>
      </c>
      <c r="B41" s="35" t="s">
        <v>15</v>
      </c>
      <c r="C41" s="87">
        <v>181</v>
      </c>
      <c r="D41" s="52">
        <v>10</v>
      </c>
      <c r="E41" s="53">
        <v>5.5</v>
      </c>
      <c r="F41" s="66">
        <v>0</v>
      </c>
      <c r="G41" s="53">
        <v>0</v>
      </c>
      <c r="H41" s="66">
        <v>19</v>
      </c>
      <c r="I41" s="53">
        <v>10.5</v>
      </c>
      <c r="J41" s="54">
        <v>95</v>
      </c>
      <c r="K41" s="53">
        <v>52.5</v>
      </c>
      <c r="L41" s="54">
        <v>42</v>
      </c>
      <c r="M41" s="53">
        <v>23.2</v>
      </c>
      <c r="N41" s="54" t="s">
        <v>91</v>
      </c>
      <c r="O41" s="53">
        <v>1.1000000000000001</v>
      </c>
      <c r="P41" s="67">
        <v>13</v>
      </c>
      <c r="Q41" s="51">
        <v>7.2</v>
      </c>
      <c r="R41" s="65">
        <v>7</v>
      </c>
      <c r="S41" s="56">
        <v>3.9</v>
      </c>
      <c r="T41" s="88">
        <v>2587</v>
      </c>
      <c r="U41" s="29">
        <v>100</v>
      </c>
    </row>
    <row r="42" spans="1:21" s="31" customFormat="1" ht="15" customHeight="1" x14ac:dyDescent="0.2">
      <c r="A42" s="26" t="s">
        <v>53</v>
      </c>
      <c r="B42" s="32" t="s">
        <v>16</v>
      </c>
      <c r="C42" s="89">
        <v>18</v>
      </c>
      <c r="D42" s="58">
        <v>9</v>
      </c>
      <c r="E42" s="60">
        <v>50</v>
      </c>
      <c r="F42" s="62">
        <v>0</v>
      </c>
      <c r="G42" s="60">
        <v>0</v>
      </c>
      <c r="H42" s="62" t="s">
        <v>91</v>
      </c>
      <c r="I42" s="60">
        <v>11.1</v>
      </c>
      <c r="J42" s="62" t="s">
        <v>91</v>
      </c>
      <c r="K42" s="60">
        <v>16.7</v>
      </c>
      <c r="L42" s="61">
        <v>4</v>
      </c>
      <c r="M42" s="60">
        <v>22.2</v>
      </c>
      <c r="N42" s="62">
        <v>0</v>
      </c>
      <c r="O42" s="60">
        <v>0</v>
      </c>
      <c r="P42" s="63">
        <v>0</v>
      </c>
      <c r="Q42" s="59">
        <v>0</v>
      </c>
      <c r="R42" s="58" t="s">
        <v>91</v>
      </c>
      <c r="S42" s="64">
        <v>16.7</v>
      </c>
      <c r="T42" s="90">
        <v>451</v>
      </c>
      <c r="U42" s="34">
        <v>100</v>
      </c>
    </row>
    <row r="43" spans="1:21" s="31" customFormat="1" ht="15" customHeight="1" x14ac:dyDescent="0.2">
      <c r="A43" s="26" t="s">
        <v>53</v>
      </c>
      <c r="B43" s="35" t="s">
        <v>17</v>
      </c>
      <c r="C43" s="87">
        <v>3408</v>
      </c>
      <c r="D43" s="65">
        <v>5</v>
      </c>
      <c r="E43" s="53">
        <v>0.1</v>
      </c>
      <c r="F43" s="54">
        <v>6</v>
      </c>
      <c r="G43" s="53">
        <v>0.2</v>
      </c>
      <c r="H43" s="54">
        <v>136</v>
      </c>
      <c r="I43" s="53">
        <v>4</v>
      </c>
      <c r="J43" s="54">
        <v>1062</v>
      </c>
      <c r="K43" s="53">
        <v>31.2</v>
      </c>
      <c r="L43" s="54">
        <v>1973</v>
      </c>
      <c r="M43" s="53">
        <v>57.9</v>
      </c>
      <c r="N43" s="66">
        <v>4</v>
      </c>
      <c r="O43" s="53">
        <v>0.1</v>
      </c>
      <c r="P43" s="55">
        <v>222</v>
      </c>
      <c r="Q43" s="51">
        <v>6.5</v>
      </c>
      <c r="R43" s="52">
        <v>37</v>
      </c>
      <c r="S43" s="56">
        <v>1.1000000000000001</v>
      </c>
      <c r="T43" s="88">
        <v>3609</v>
      </c>
      <c r="U43" s="29">
        <v>100</v>
      </c>
    </row>
    <row r="44" spans="1:21" s="31" customFormat="1" ht="15" customHeight="1" x14ac:dyDescent="0.2">
      <c r="A44" s="26" t="s">
        <v>53</v>
      </c>
      <c r="B44" s="32" t="s">
        <v>18</v>
      </c>
      <c r="C44" s="89">
        <v>1078</v>
      </c>
      <c r="D44" s="58">
        <v>84</v>
      </c>
      <c r="E44" s="60">
        <v>7.8</v>
      </c>
      <c r="F44" s="62" t="s">
        <v>91</v>
      </c>
      <c r="G44" s="60">
        <v>0.2</v>
      </c>
      <c r="H44" s="62">
        <v>176</v>
      </c>
      <c r="I44" s="60">
        <v>16.3</v>
      </c>
      <c r="J44" s="62">
        <v>512</v>
      </c>
      <c r="K44" s="60">
        <v>47.5</v>
      </c>
      <c r="L44" s="62">
        <v>210</v>
      </c>
      <c r="M44" s="60">
        <v>19.5</v>
      </c>
      <c r="N44" s="62">
        <v>0</v>
      </c>
      <c r="O44" s="60">
        <v>0</v>
      </c>
      <c r="P44" s="63">
        <v>94</v>
      </c>
      <c r="Q44" s="59">
        <v>8.6999999999999993</v>
      </c>
      <c r="R44" s="68">
        <v>72</v>
      </c>
      <c r="S44" s="64">
        <v>6.7</v>
      </c>
      <c r="T44" s="90">
        <v>1811</v>
      </c>
      <c r="U44" s="34">
        <v>100</v>
      </c>
    </row>
    <row r="45" spans="1:21" s="31" customFormat="1" ht="15" customHeight="1" x14ac:dyDescent="0.2">
      <c r="A45" s="26" t="s">
        <v>53</v>
      </c>
      <c r="B45" s="35" t="s">
        <v>42</v>
      </c>
      <c r="C45" s="87">
        <v>42</v>
      </c>
      <c r="D45" s="52">
        <v>0</v>
      </c>
      <c r="E45" s="53">
        <v>0</v>
      </c>
      <c r="F45" s="54">
        <v>0</v>
      </c>
      <c r="G45" s="53">
        <v>0</v>
      </c>
      <c r="H45" s="54">
        <v>11</v>
      </c>
      <c r="I45" s="53">
        <v>26.2</v>
      </c>
      <c r="J45" s="54" t="s">
        <v>91</v>
      </c>
      <c r="K45" s="53">
        <v>7.1</v>
      </c>
      <c r="L45" s="54">
        <v>25</v>
      </c>
      <c r="M45" s="53">
        <v>59.5</v>
      </c>
      <c r="N45" s="54">
        <v>0</v>
      </c>
      <c r="O45" s="53">
        <v>0</v>
      </c>
      <c r="P45" s="67" t="s">
        <v>91</v>
      </c>
      <c r="Q45" s="51">
        <v>7.1</v>
      </c>
      <c r="R45" s="52" t="s">
        <v>91</v>
      </c>
      <c r="S45" s="56">
        <v>7.1</v>
      </c>
      <c r="T45" s="88">
        <v>1309</v>
      </c>
      <c r="U45" s="29">
        <v>99.9</v>
      </c>
    </row>
    <row r="46" spans="1:21" s="31" customFormat="1" ht="15" customHeight="1" x14ac:dyDescent="0.2">
      <c r="A46" s="26" t="s">
        <v>53</v>
      </c>
      <c r="B46" s="32" t="s">
        <v>19</v>
      </c>
      <c r="C46" s="89">
        <v>69</v>
      </c>
      <c r="D46" s="68" t="s">
        <v>91</v>
      </c>
      <c r="E46" s="60">
        <v>2.9</v>
      </c>
      <c r="F46" s="61">
        <v>0</v>
      </c>
      <c r="G46" s="60">
        <v>0</v>
      </c>
      <c r="H46" s="62">
        <v>15</v>
      </c>
      <c r="I46" s="60">
        <v>21.7</v>
      </c>
      <c r="J46" s="62">
        <v>23</v>
      </c>
      <c r="K46" s="60">
        <v>33.299999999999997</v>
      </c>
      <c r="L46" s="62">
        <v>23</v>
      </c>
      <c r="M46" s="60">
        <v>33.299999999999997</v>
      </c>
      <c r="N46" s="61">
        <v>0</v>
      </c>
      <c r="O46" s="60">
        <v>0</v>
      </c>
      <c r="P46" s="63">
        <v>6</v>
      </c>
      <c r="Q46" s="59">
        <v>8.6999999999999993</v>
      </c>
      <c r="R46" s="58" t="s">
        <v>91</v>
      </c>
      <c r="S46" s="64">
        <v>2.9</v>
      </c>
      <c r="T46" s="90">
        <v>3056</v>
      </c>
      <c r="U46" s="34">
        <v>93</v>
      </c>
    </row>
    <row r="47" spans="1:21" s="31" customFormat="1" ht="15" customHeight="1" x14ac:dyDescent="0.2">
      <c r="A47" s="26" t="s">
        <v>53</v>
      </c>
      <c r="B47" s="35" t="s">
        <v>43</v>
      </c>
      <c r="C47" s="87">
        <v>0</v>
      </c>
      <c r="D47" s="52">
        <v>0</v>
      </c>
      <c r="E47" s="53">
        <v>0</v>
      </c>
      <c r="F47" s="54">
        <v>0</v>
      </c>
      <c r="G47" s="53">
        <v>0</v>
      </c>
      <c r="H47" s="54">
        <v>0</v>
      </c>
      <c r="I47" s="53">
        <v>0</v>
      </c>
      <c r="J47" s="54">
        <v>0</v>
      </c>
      <c r="K47" s="53">
        <v>0</v>
      </c>
      <c r="L47" s="54">
        <v>0</v>
      </c>
      <c r="M47" s="53">
        <v>0</v>
      </c>
      <c r="N47" s="54">
        <v>0</v>
      </c>
      <c r="O47" s="53">
        <v>0</v>
      </c>
      <c r="P47" s="55">
        <v>0</v>
      </c>
      <c r="Q47" s="51">
        <v>0</v>
      </c>
      <c r="R47" s="52">
        <v>0</v>
      </c>
      <c r="S47" s="56">
        <v>0</v>
      </c>
      <c r="T47" s="88">
        <v>293</v>
      </c>
      <c r="U47" s="29">
        <v>100</v>
      </c>
    </row>
    <row r="48" spans="1:21" s="31" customFormat="1" ht="15" customHeight="1" x14ac:dyDescent="0.2">
      <c r="A48" s="26" t="s">
        <v>53</v>
      </c>
      <c r="B48" s="32" t="s">
        <v>20</v>
      </c>
      <c r="C48" s="89">
        <v>427</v>
      </c>
      <c r="D48" s="68" t="s">
        <v>91</v>
      </c>
      <c r="E48" s="60">
        <v>0.5</v>
      </c>
      <c r="F48" s="62" t="s">
        <v>91</v>
      </c>
      <c r="G48" s="60">
        <v>0.2</v>
      </c>
      <c r="H48" s="62">
        <v>15</v>
      </c>
      <c r="I48" s="60">
        <v>3.5</v>
      </c>
      <c r="J48" s="62">
        <v>267</v>
      </c>
      <c r="K48" s="60">
        <v>62.5</v>
      </c>
      <c r="L48" s="62">
        <v>130</v>
      </c>
      <c r="M48" s="60">
        <v>30.4</v>
      </c>
      <c r="N48" s="62">
        <v>0</v>
      </c>
      <c r="O48" s="60">
        <v>0</v>
      </c>
      <c r="P48" s="63">
        <v>12</v>
      </c>
      <c r="Q48" s="59">
        <v>2.8</v>
      </c>
      <c r="R48" s="68">
        <v>9</v>
      </c>
      <c r="S48" s="64">
        <v>2.1</v>
      </c>
      <c r="T48" s="90">
        <v>1226</v>
      </c>
      <c r="U48" s="34">
        <v>100</v>
      </c>
    </row>
    <row r="49" spans="1:21" s="31" customFormat="1" ht="15" customHeight="1" x14ac:dyDescent="0.2">
      <c r="A49" s="26" t="s">
        <v>53</v>
      </c>
      <c r="B49" s="35" t="s">
        <v>44</v>
      </c>
      <c r="C49" s="87" t="s">
        <v>91</v>
      </c>
      <c r="D49" s="65">
        <v>0</v>
      </c>
      <c r="E49" s="53">
        <v>0</v>
      </c>
      <c r="F49" s="54">
        <v>0</v>
      </c>
      <c r="G49" s="53">
        <v>0</v>
      </c>
      <c r="H49" s="54">
        <v>0</v>
      </c>
      <c r="I49" s="53">
        <v>0</v>
      </c>
      <c r="J49" s="54">
        <v>0</v>
      </c>
      <c r="K49" s="53">
        <v>0</v>
      </c>
      <c r="L49" s="66" t="s">
        <v>91</v>
      </c>
      <c r="M49" s="53">
        <v>100</v>
      </c>
      <c r="N49" s="54">
        <v>0</v>
      </c>
      <c r="O49" s="53">
        <v>0</v>
      </c>
      <c r="P49" s="55">
        <v>0</v>
      </c>
      <c r="Q49" s="51">
        <v>0</v>
      </c>
      <c r="R49" s="52">
        <v>0</v>
      </c>
      <c r="S49" s="56">
        <v>0</v>
      </c>
      <c r="T49" s="88">
        <v>687</v>
      </c>
      <c r="U49" s="29">
        <v>100</v>
      </c>
    </row>
    <row r="50" spans="1:21" s="31" customFormat="1" ht="15" customHeight="1" x14ac:dyDescent="0.2">
      <c r="A50" s="26" t="s">
        <v>53</v>
      </c>
      <c r="B50" s="32" t="s">
        <v>45</v>
      </c>
      <c r="C50" s="89">
        <v>288</v>
      </c>
      <c r="D50" s="58">
        <v>0</v>
      </c>
      <c r="E50" s="60">
        <v>0</v>
      </c>
      <c r="F50" s="62">
        <v>0</v>
      </c>
      <c r="G50" s="60">
        <v>0</v>
      </c>
      <c r="H50" s="62">
        <v>10</v>
      </c>
      <c r="I50" s="60">
        <v>3.5</v>
      </c>
      <c r="J50" s="62">
        <v>189</v>
      </c>
      <c r="K50" s="60">
        <v>65.599999999999994</v>
      </c>
      <c r="L50" s="62">
        <v>87</v>
      </c>
      <c r="M50" s="60">
        <v>30.2</v>
      </c>
      <c r="N50" s="61">
        <v>0</v>
      </c>
      <c r="O50" s="60">
        <v>0</v>
      </c>
      <c r="P50" s="69" t="s">
        <v>91</v>
      </c>
      <c r="Q50" s="59">
        <v>0.7</v>
      </c>
      <c r="R50" s="58">
        <v>0</v>
      </c>
      <c r="S50" s="64">
        <v>0</v>
      </c>
      <c r="T50" s="90">
        <v>1798</v>
      </c>
      <c r="U50" s="34">
        <v>98.9</v>
      </c>
    </row>
    <row r="51" spans="1:21" s="31" customFormat="1" ht="15" customHeight="1" x14ac:dyDescent="0.2">
      <c r="A51" s="26" t="s">
        <v>53</v>
      </c>
      <c r="B51" s="35" t="s">
        <v>21</v>
      </c>
      <c r="C51" s="87">
        <v>148</v>
      </c>
      <c r="D51" s="52" t="s">
        <v>91</v>
      </c>
      <c r="E51" s="53">
        <v>1.4</v>
      </c>
      <c r="F51" s="66">
        <v>0</v>
      </c>
      <c r="G51" s="53">
        <v>0</v>
      </c>
      <c r="H51" s="54">
        <v>70</v>
      </c>
      <c r="I51" s="53">
        <v>47.3</v>
      </c>
      <c r="J51" s="54">
        <v>30</v>
      </c>
      <c r="K51" s="53">
        <v>20.3</v>
      </c>
      <c r="L51" s="54">
        <v>41</v>
      </c>
      <c r="M51" s="53">
        <v>27.7</v>
      </c>
      <c r="N51" s="54" t="s">
        <v>91</v>
      </c>
      <c r="O51" s="53">
        <v>1.4</v>
      </c>
      <c r="P51" s="55" t="s">
        <v>91</v>
      </c>
      <c r="Q51" s="51" t="s">
        <v>91</v>
      </c>
      <c r="R51" s="52">
        <v>10</v>
      </c>
      <c r="S51" s="56">
        <v>6.8</v>
      </c>
      <c r="T51" s="88">
        <v>8574</v>
      </c>
      <c r="U51" s="29">
        <v>100</v>
      </c>
    </row>
    <row r="52" spans="1:21" s="31" customFormat="1" ht="15" customHeight="1" x14ac:dyDescent="0.2">
      <c r="A52" s="26" t="s">
        <v>53</v>
      </c>
      <c r="B52" s="32" t="s">
        <v>46</v>
      </c>
      <c r="C52" s="89">
        <v>14</v>
      </c>
      <c r="D52" s="58">
        <v>0</v>
      </c>
      <c r="E52" s="60">
        <v>0</v>
      </c>
      <c r="F52" s="62">
        <v>0</v>
      </c>
      <c r="G52" s="60">
        <v>0</v>
      </c>
      <c r="H52" s="61">
        <v>5</v>
      </c>
      <c r="I52" s="60">
        <v>35.700000000000003</v>
      </c>
      <c r="J52" s="62" t="s">
        <v>91</v>
      </c>
      <c r="K52" s="60">
        <v>14.3</v>
      </c>
      <c r="L52" s="62">
        <v>7</v>
      </c>
      <c r="M52" s="60">
        <v>50</v>
      </c>
      <c r="N52" s="62">
        <v>0</v>
      </c>
      <c r="O52" s="60">
        <v>0</v>
      </c>
      <c r="P52" s="63">
        <v>0</v>
      </c>
      <c r="Q52" s="59">
        <v>0</v>
      </c>
      <c r="R52" s="68">
        <v>0</v>
      </c>
      <c r="S52" s="64">
        <v>0</v>
      </c>
      <c r="T52" s="90">
        <v>990</v>
      </c>
      <c r="U52" s="34">
        <v>99.9</v>
      </c>
    </row>
    <row r="53" spans="1:21" s="31" customFormat="1" ht="15" customHeight="1" x14ac:dyDescent="0.2">
      <c r="A53" s="26" t="s">
        <v>53</v>
      </c>
      <c r="B53" s="35" t="s">
        <v>47</v>
      </c>
      <c r="C53" s="87" t="s">
        <v>91</v>
      </c>
      <c r="D53" s="52">
        <v>0</v>
      </c>
      <c r="E53" s="53">
        <v>0</v>
      </c>
      <c r="F53" s="54">
        <v>0</v>
      </c>
      <c r="G53" s="53">
        <v>0</v>
      </c>
      <c r="H53" s="54">
        <v>0</v>
      </c>
      <c r="I53" s="53">
        <v>0</v>
      </c>
      <c r="J53" s="54">
        <v>0</v>
      </c>
      <c r="K53" s="53">
        <v>0</v>
      </c>
      <c r="L53" s="54" t="s">
        <v>91</v>
      </c>
      <c r="M53" s="53">
        <v>100</v>
      </c>
      <c r="N53" s="54">
        <v>0</v>
      </c>
      <c r="O53" s="53">
        <v>0</v>
      </c>
      <c r="P53" s="55">
        <v>0</v>
      </c>
      <c r="Q53" s="51">
        <v>0</v>
      </c>
      <c r="R53" s="52">
        <v>0</v>
      </c>
      <c r="S53" s="56">
        <v>0</v>
      </c>
      <c r="T53" s="88">
        <v>307</v>
      </c>
      <c r="U53" s="29">
        <v>100</v>
      </c>
    </row>
    <row r="54" spans="1:21" s="31" customFormat="1" ht="15" customHeight="1" x14ac:dyDescent="0.2">
      <c r="A54" s="26" t="s">
        <v>53</v>
      </c>
      <c r="B54" s="32" t="s">
        <v>48</v>
      </c>
      <c r="C54" s="89">
        <v>34</v>
      </c>
      <c r="D54" s="58">
        <v>0</v>
      </c>
      <c r="E54" s="60">
        <v>0</v>
      </c>
      <c r="F54" s="62">
        <v>0</v>
      </c>
      <c r="G54" s="60">
        <v>0</v>
      </c>
      <c r="H54" s="61">
        <v>0</v>
      </c>
      <c r="I54" s="60">
        <v>0</v>
      </c>
      <c r="J54" s="62">
        <v>17</v>
      </c>
      <c r="K54" s="60">
        <v>50</v>
      </c>
      <c r="L54" s="62">
        <v>15</v>
      </c>
      <c r="M54" s="60">
        <v>44.1</v>
      </c>
      <c r="N54" s="62">
        <v>0</v>
      </c>
      <c r="O54" s="60">
        <v>0</v>
      </c>
      <c r="P54" s="69" t="s">
        <v>91</v>
      </c>
      <c r="Q54" s="59">
        <v>5.9</v>
      </c>
      <c r="R54" s="58">
        <v>0</v>
      </c>
      <c r="S54" s="64">
        <v>0</v>
      </c>
      <c r="T54" s="90">
        <v>1969</v>
      </c>
      <c r="U54" s="34">
        <v>99.9</v>
      </c>
    </row>
    <row r="55" spans="1:21" s="31" customFormat="1" ht="15" customHeight="1" x14ac:dyDescent="0.2">
      <c r="A55" s="26" t="s">
        <v>53</v>
      </c>
      <c r="B55" s="35" t="s">
        <v>49</v>
      </c>
      <c r="C55" s="87">
        <v>467</v>
      </c>
      <c r="D55" s="52">
        <v>35</v>
      </c>
      <c r="E55" s="53">
        <v>7.5</v>
      </c>
      <c r="F55" s="54">
        <v>11</v>
      </c>
      <c r="G55" s="53">
        <v>2.4</v>
      </c>
      <c r="H55" s="54">
        <v>136</v>
      </c>
      <c r="I55" s="53">
        <v>29.1</v>
      </c>
      <c r="J55" s="54">
        <v>33</v>
      </c>
      <c r="K55" s="53">
        <v>7.1</v>
      </c>
      <c r="L55" s="54">
        <v>203</v>
      </c>
      <c r="M55" s="53">
        <v>43.5</v>
      </c>
      <c r="N55" s="54">
        <v>6</v>
      </c>
      <c r="O55" s="53">
        <v>1.3</v>
      </c>
      <c r="P55" s="55">
        <v>43</v>
      </c>
      <c r="Q55" s="51">
        <v>9.1999999999999993</v>
      </c>
      <c r="R55" s="52">
        <v>46</v>
      </c>
      <c r="S55" s="56">
        <v>9.9</v>
      </c>
      <c r="T55" s="88">
        <v>2282</v>
      </c>
      <c r="U55" s="29">
        <v>100</v>
      </c>
    </row>
    <row r="56" spans="1:21" s="31" customFormat="1" ht="15" customHeight="1" x14ac:dyDescent="0.2">
      <c r="A56" s="26" t="s">
        <v>53</v>
      </c>
      <c r="B56" s="32" t="s">
        <v>50</v>
      </c>
      <c r="C56" s="89">
        <v>6</v>
      </c>
      <c r="D56" s="58">
        <v>0</v>
      </c>
      <c r="E56" s="60">
        <v>0</v>
      </c>
      <c r="F56" s="62">
        <v>0</v>
      </c>
      <c r="G56" s="60">
        <v>0</v>
      </c>
      <c r="H56" s="62">
        <v>0</v>
      </c>
      <c r="I56" s="60">
        <v>0</v>
      </c>
      <c r="J56" s="62">
        <v>0</v>
      </c>
      <c r="K56" s="60">
        <v>0</v>
      </c>
      <c r="L56" s="61">
        <v>6</v>
      </c>
      <c r="M56" s="60">
        <v>100</v>
      </c>
      <c r="N56" s="62">
        <v>0</v>
      </c>
      <c r="O56" s="60">
        <v>0</v>
      </c>
      <c r="P56" s="63">
        <v>0</v>
      </c>
      <c r="Q56" s="59">
        <v>0</v>
      </c>
      <c r="R56" s="58">
        <v>0</v>
      </c>
      <c r="S56" s="64">
        <v>0</v>
      </c>
      <c r="T56" s="90">
        <v>730</v>
      </c>
      <c r="U56" s="34">
        <v>100</v>
      </c>
    </row>
    <row r="57" spans="1:21" s="31" customFormat="1" ht="15" customHeight="1" x14ac:dyDescent="0.2">
      <c r="A57" s="26" t="s">
        <v>53</v>
      </c>
      <c r="B57" s="35" t="s">
        <v>22</v>
      </c>
      <c r="C57" s="87">
        <v>135</v>
      </c>
      <c r="D57" s="52">
        <v>5</v>
      </c>
      <c r="E57" s="53">
        <v>3.7</v>
      </c>
      <c r="F57" s="66">
        <v>0</v>
      </c>
      <c r="G57" s="53">
        <v>0</v>
      </c>
      <c r="H57" s="54">
        <v>10</v>
      </c>
      <c r="I57" s="53">
        <v>7.4</v>
      </c>
      <c r="J57" s="54">
        <v>77</v>
      </c>
      <c r="K57" s="53">
        <v>57</v>
      </c>
      <c r="L57" s="54">
        <v>40</v>
      </c>
      <c r="M57" s="53">
        <v>29.6</v>
      </c>
      <c r="N57" s="54">
        <v>0</v>
      </c>
      <c r="O57" s="53">
        <v>0</v>
      </c>
      <c r="P57" s="55" t="s">
        <v>91</v>
      </c>
      <c r="Q57" s="51">
        <v>2.2000000000000002</v>
      </c>
      <c r="R57" s="52">
        <v>0</v>
      </c>
      <c r="S57" s="56">
        <v>0</v>
      </c>
      <c r="T57" s="88">
        <v>2244</v>
      </c>
      <c r="U57" s="29">
        <v>99.6</v>
      </c>
    </row>
    <row r="58" spans="1:21" s="31" customFormat="1" ht="15" customHeight="1" thickBot="1" x14ac:dyDescent="0.25">
      <c r="A58" s="26" t="s">
        <v>53</v>
      </c>
      <c r="B58" s="36" t="s">
        <v>51</v>
      </c>
      <c r="C58" s="91" t="s">
        <v>91</v>
      </c>
      <c r="D58" s="73">
        <v>0</v>
      </c>
      <c r="E58" s="74">
        <v>0</v>
      </c>
      <c r="F58" s="75">
        <v>0</v>
      </c>
      <c r="G58" s="74">
        <v>0</v>
      </c>
      <c r="H58" s="76">
        <v>0</v>
      </c>
      <c r="I58" s="74">
        <v>0</v>
      </c>
      <c r="J58" s="75">
        <v>0</v>
      </c>
      <c r="K58" s="74">
        <v>0</v>
      </c>
      <c r="L58" s="75" t="s">
        <v>91</v>
      </c>
      <c r="M58" s="74">
        <v>100</v>
      </c>
      <c r="N58" s="75">
        <v>0</v>
      </c>
      <c r="O58" s="74">
        <v>0</v>
      </c>
      <c r="P58" s="77">
        <v>0</v>
      </c>
      <c r="Q58" s="72">
        <v>0</v>
      </c>
      <c r="R58" s="71">
        <v>0</v>
      </c>
      <c r="S58" s="78">
        <v>0</v>
      </c>
      <c r="T58" s="92">
        <v>360</v>
      </c>
      <c r="U58" s="38">
        <v>100</v>
      </c>
    </row>
    <row r="59" spans="1:21" s="31" customFormat="1" ht="15" customHeight="1" x14ac:dyDescent="0.2">
      <c r="A59" s="26"/>
      <c r="B59" s="39"/>
      <c r="C59" s="40"/>
      <c r="D59" s="40"/>
      <c r="E59" s="40"/>
      <c r="F59" s="40"/>
      <c r="G59" s="40"/>
      <c r="H59" s="40"/>
      <c r="I59" s="40"/>
      <c r="J59" s="40"/>
      <c r="K59" s="40"/>
      <c r="L59" s="40"/>
      <c r="M59" s="40"/>
      <c r="N59" s="40"/>
      <c r="O59" s="40"/>
      <c r="P59" s="40"/>
      <c r="Q59" s="40"/>
      <c r="R59" s="41"/>
      <c r="S59" s="30"/>
      <c r="T59" s="40"/>
      <c r="U59" s="40"/>
    </row>
    <row r="60" spans="1:21" s="31" customFormat="1" ht="15" customHeight="1" x14ac:dyDescent="0.2">
      <c r="A60" s="26"/>
      <c r="B60" s="42" t="str">
        <f>CONCATENATE("NOTE: Table reads (for US): Of all ",C69, " public school female students without disabilities who received ", LOWER(A7), ", ",D69," (",TEXT(E7,"0.0"),")% were American Indian or Alaska Native.")</f>
        <v>NOTE: Table reads (for US): Of all 10,260 public school female students without disabilities who received expulsions without educational services, 246 (2.4)% were American Indian or Alaska Native.</v>
      </c>
      <c r="C60" s="41"/>
      <c r="D60" s="40"/>
      <c r="E60" s="40"/>
      <c r="F60" s="40"/>
      <c r="G60" s="40"/>
      <c r="H60" s="40"/>
      <c r="I60" s="40"/>
      <c r="J60" s="40"/>
      <c r="K60" s="40"/>
      <c r="L60" s="40"/>
      <c r="M60" s="40"/>
      <c r="N60" s="40"/>
      <c r="O60" s="40"/>
      <c r="P60" s="40"/>
      <c r="Q60" s="40"/>
      <c r="R60" s="41"/>
      <c r="S60" s="30"/>
      <c r="T60" s="40"/>
      <c r="U60" s="40"/>
    </row>
    <row r="61" spans="1:21" s="31" customFormat="1" ht="15" customHeight="1" x14ac:dyDescent="0.2">
      <c r="A61" s="26"/>
      <c r="B61" s="42" t="s">
        <v>74</v>
      </c>
      <c r="C61" s="41"/>
      <c r="D61" s="41"/>
      <c r="E61" s="41"/>
      <c r="F61" s="41"/>
      <c r="G61" s="41"/>
      <c r="H61" s="40"/>
      <c r="I61" s="40"/>
      <c r="J61" s="40"/>
      <c r="K61" s="40"/>
      <c r="L61" s="40"/>
      <c r="M61" s="40"/>
      <c r="N61" s="40"/>
      <c r="O61" s="40"/>
      <c r="P61" s="40"/>
      <c r="Q61" s="40"/>
      <c r="R61" s="40"/>
      <c r="S61" s="40"/>
      <c r="T61" s="40"/>
      <c r="U61" s="40"/>
    </row>
    <row r="62" spans="1:21" s="45" customFormat="1" ht="14.1" customHeight="1" x14ac:dyDescent="0.2">
      <c r="A62" s="48"/>
      <c r="B62" s="104" t="s">
        <v>90</v>
      </c>
      <c r="C62" s="31"/>
      <c r="D62" s="31"/>
      <c r="E62" s="43"/>
      <c r="F62" s="43"/>
      <c r="G62" s="43"/>
      <c r="H62" s="43"/>
      <c r="I62" s="43"/>
      <c r="J62" s="43"/>
      <c r="K62" s="44"/>
      <c r="L62" s="44"/>
      <c r="M62" s="44"/>
      <c r="N62" s="44"/>
      <c r="O62" s="44"/>
      <c r="P62" s="44"/>
      <c r="Q62" s="44"/>
      <c r="R62" s="44"/>
      <c r="S62" s="44"/>
      <c r="T62" s="44"/>
      <c r="U62" s="44"/>
    </row>
    <row r="63" spans="1:21" ht="15" customHeight="1" x14ac:dyDescent="0.2">
      <c r="A63" s="48"/>
      <c r="B63" s="2"/>
      <c r="C63" s="83"/>
      <c r="R63" s="83"/>
      <c r="S63" s="84"/>
    </row>
    <row r="64" spans="1:21" ht="15" customHeight="1" x14ac:dyDescent="0.2">
      <c r="A64" s="48"/>
      <c r="B64" s="2"/>
      <c r="C64" s="83"/>
      <c r="R64" s="44"/>
      <c r="S64" s="44"/>
      <c r="T64" s="44"/>
      <c r="U64" s="44"/>
    </row>
    <row r="65" spans="1:21" ht="15" customHeight="1" x14ac:dyDescent="0.2">
      <c r="A65" s="48"/>
      <c r="B65" s="2"/>
      <c r="C65" s="83"/>
      <c r="R65" s="44"/>
      <c r="S65" s="44"/>
      <c r="T65" s="44"/>
      <c r="U65" s="44"/>
    </row>
    <row r="66" spans="1:21" ht="15" customHeight="1" x14ac:dyDescent="0.2">
      <c r="A66" s="48"/>
      <c r="B66" s="2"/>
      <c r="C66" s="83"/>
      <c r="R66" s="44"/>
      <c r="S66" s="44"/>
      <c r="T66" s="44"/>
      <c r="U66" s="44"/>
    </row>
    <row r="67" spans="1:21" ht="15" customHeight="1" x14ac:dyDescent="0.2">
      <c r="A67" s="48"/>
      <c r="B67" s="2"/>
      <c r="C67" s="83"/>
      <c r="R67" s="44"/>
      <c r="S67" s="44"/>
      <c r="T67" s="44"/>
      <c r="U67" s="44"/>
    </row>
    <row r="68" spans="1:21" ht="15" customHeight="1" x14ac:dyDescent="0.2">
      <c r="A68" s="48"/>
      <c r="B68" s="2"/>
      <c r="C68" s="83"/>
      <c r="R68" s="44"/>
      <c r="S68" s="44"/>
      <c r="T68" s="44"/>
      <c r="U68" s="44"/>
    </row>
    <row r="69" spans="1:21" s="46" customFormat="1" ht="15" customHeight="1" x14ac:dyDescent="0.2">
      <c r="B69" s="93"/>
      <c r="C69" s="94" t="str">
        <f>IF(ISTEXT(C7),LEFT(C7,3),TEXT(C7,"#,##0"))</f>
        <v>10,260</v>
      </c>
      <c r="D69" s="94" t="str">
        <f>IF(ISTEXT(D7),LEFT(D7,3),TEXT(D7,"#,##0"))</f>
        <v>246</v>
      </c>
      <c r="E69" s="1"/>
      <c r="F69" s="1"/>
      <c r="G69" s="1"/>
      <c r="H69" s="1"/>
      <c r="I69" s="1"/>
      <c r="J69" s="1"/>
      <c r="K69" s="1"/>
      <c r="L69" s="1"/>
      <c r="M69" s="1"/>
      <c r="N69" s="1"/>
      <c r="O69" s="1"/>
      <c r="P69" s="1"/>
      <c r="Q69" s="1"/>
      <c r="R69" s="95"/>
      <c r="S69" s="95"/>
      <c r="T69" s="95"/>
      <c r="U69" s="95"/>
    </row>
    <row r="70" spans="1:21" ht="15" customHeight="1" x14ac:dyDescent="0.2">
      <c r="A70" s="48"/>
      <c r="B70" s="2"/>
      <c r="C70" s="83"/>
      <c r="R70" s="44"/>
      <c r="S70" s="44"/>
      <c r="T70" s="44"/>
      <c r="U70" s="44"/>
    </row>
    <row r="71" spans="1:21" ht="15" customHeight="1" x14ac:dyDescent="0.2">
      <c r="A71" s="48"/>
      <c r="B71" s="2"/>
      <c r="C71" s="83"/>
      <c r="R71" s="44"/>
      <c r="S71" s="44"/>
      <c r="T71" s="44"/>
      <c r="U71" s="44"/>
    </row>
    <row r="72" spans="1:21" ht="15" customHeight="1" x14ac:dyDescent="0.2">
      <c r="A72" s="48"/>
      <c r="B72" s="2"/>
      <c r="C72" s="83"/>
      <c r="R72" s="44"/>
      <c r="S72" s="44"/>
      <c r="T72" s="44"/>
      <c r="U72" s="44"/>
    </row>
    <row r="73" spans="1:21" ht="15" customHeight="1" x14ac:dyDescent="0.2">
      <c r="A73" s="48"/>
      <c r="B73" s="2"/>
      <c r="C73" s="83"/>
      <c r="R73" s="44"/>
      <c r="S73" s="44"/>
      <c r="T73" s="44"/>
      <c r="U73" s="44"/>
    </row>
    <row r="74" spans="1:21" ht="15" customHeight="1" x14ac:dyDescent="0.2">
      <c r="A74" s="48"/>
      <c r="B74" s="2"/>
      <c r="C74" s="83"/>
      <c r="R74" s="44"/>
      <c r="S74" s="44"/>
      <c r="T74" s="44"/>
      <c r="U74" s="44"/>
    </row>
    <row r="75" spans="1:21" ht="15" customHeight="1" x14ac:dyDescent="0.2">
      <c r="A75" s="48"/>
      <c r="B75" s="2"/>
      <c r="C75" s="83"/>
      <c r="R75" s="44"/>
      <c r="S75" s="44"/>
      <c r="T75" s="44"/>
      <c r="U75" s="44"/>
    </row>
    <row r="76" spans="1:21" ht="15" customHeight="1" x14ac:dyDescent="0.2">
      <c r="A76" s="48"/>
      <c r="B76" s="2"/>
      <c r="C76" s="83"/>
      <c r="R76" s="44"/>
      <c r="S76" s="44"/>
      <c r="T76" s="44"/>
      <c r="U76" s="44"/>
    </row>
    <row r="77" spans="1:21" ht="15" customHeight="1" x14ac:dyDescent="0.2">
      <c r="A77" s="48"/>
      <c r="B77" s="2"/>
      <c r="C77" s="83"/>
      <c r="R77" s="44"/>
      <c r="S77" s="44"/>
      <c r="T77" s="44"/>
      <c r="U77" s="44"/>
    </row>
    <row r="78" spans="1:21" ht="15" customHeight="1" x14ac:dyDescent="0.2">
      <c r="A78" s="48"/>
      <c r="B78" s="2"/>
      <c r="C78" s="83"/>
      <c r="R78" s="44"/>
      <c r="S78" s="44"/>
      <c r="T78" s="44"/>
      <c r="U78" s="44"/>
    </row>
    <row r="79" spans="1:21" ht="15" customHeight="1" x14ac:dyDescent="0.2">
      <c r="A79" s="48"/>
      <c r="B79" s="2"/>
      <c r="C79" s="83"/>
      <c r="R79" s="44"/>
      <c r="S79" s="44"/>
      <c r="T79" s="44"/>
      <c r="U79" s="44"/>
    </row>
    <row r="80" spans="1:21" ht="15" customHeight="1" x14ac:dyDescent="0.2">
      <c r="A80" s="48"/>
      <c r="B80" s="2"/>
      <c r="C80" s="83"/>
      <c r="R80" s="44"/>
      <c r="S80" s="44"/>
      <c r="T80" s="44"/>
      <c r="U80" s="44"/>
    </row>
    <row r="81" spans="1:21" ht="15" customHeight="1" x14ac:dyDescent="0.2">
      <c r="A81" s="48"/>
      <c r="B81" s="2"/>
      <c r="C81" s="83"/>
      <c r="R81" s="44"/>
      <c r="S81" s="44"/>
      <c r="T81" s="44"/>
      <c r="U81" s="44"/>
    </row>
    <row r="82" spans="1:21" ht="15" customHeight="1" x14ac:dyDescent="0.2">
      <c r="A82" s="48"/>
      <c r="B82" s="2"/>
      <c r="C82" s="83"/>
      <c r="R82" s="44"/>
      <c r="S82" s="44"/>
      <c r="T82" s="44"/>
      <c r="U82" s="44"/>
    </row>
    <row r="83" spans="1:21" ht="15" customHeight="1" x14ac:dyDescent="0.2">
      <c r="A83" s="48"/>
      <c r="B83" s="2"/>
      <c r="C83" s="83"/>
      <c r="R83" s="44"/>
      <c r="S83" s="44"/>
      <c r="T83" s="44"/>
      <c r="U83" s="44"/>
    </row>
    <row r="84" spans="1:21" ht="15" customHeight="1" x14ac:dyDescent="0.2">
      <c r="A84" s="48"/>
      <c r="B84" s="2"/>
      <c r="C84" s="83"/>
      <c r="R84" s="44"/>
      <c r="S84" s="44"/>
      <c r="T84" s="44"/>
      <c r="U84" s="44"/>
    </row>
    <row r="85" spans="1:21" ht="15" customHeight="1" x14ac:dyDescent="0.2">
      <c r="A85" s="48"/>
      <c r="B85" s="2"/>
      <c r="C85" s="83"/>
      <c r="R85" s="44"/>
      <c r="S85" s="44"/>
      <c r="T85" s="44"/>
      <c r="U85" s="44"/>
    </row>
    <row r="86" spans="1:21" ht="15" customHeight="1" x14ac:dyDescent="0.2">
      <c r="A86" s="48"/>
      <c r="B86" s="2"/>
      <c r="C86" s="83"/>
      <c r="R86" s="44"/>
      <c r="S86" s="44"/>
      <c r="T86" s="44"/>
      <c r="U86" s="44"/>
    </row>
    <row r="87" spans="1:21" ht="15" customHeight="1" x14ac:dyDescent="0.2">
      <c r="A87" s="48"/>
      <c r="B87" s="2"/>
      <c r="C87" s="83"/>
      <c r="R87" s="44"/>
      <c r="S87" s="44"/>
      <c r="T87" s="44"/>
      <c r="U87" s="44"/>
    </row>
    <row r="88" spans="1:21" ht="15" customHeight="1" x14ac:dyDescent="0.2">
      <c r="R88" s="44"/>
      <c r="S88" s="44"/>
      <c r="T88" s="44"/>
      <c r="U88" s="44"/>
    </row>
    <row r="89" spans="1:21" ht="15" customHeight="1" x14ac:dyDescent="0.2">
      <c r="R89" s="44"/>
      <c r="S89" s="44"/>
      <c r="T89" s="44"/>
      <c r="U89" s="44"/>
    </row>
    <row r="90" spans="1:21" ht="15" customHeight="1" x14ac:dyDescent="0.2">
      <c r="R90" s="44"/>
      <c r="S90" s="44"/>
      <c r="T90" s="44"/>
      <c r="U90" s="44"/>
    </row>
    <row r="91" spans="1:21" ht="15" customHeight="1" x14ac:dyDescent="0.2">
      <c r="R91" s="44"/>
      <c r="S91" s="44"/>
      <c r="T91" s="44"/>
      <c r="U91" s="44"/>
    </row>
    <row r="92" spans="1:21" ht="15" customHeight="1" x14ac:dyDescent="0.2">
      <c r="R92" s="44"/>
      <c r="S92" s="44"/>
      <c r="T92" s="44"/>
      <c r="U92" s="44"/>
    </row>
    <row r="93" spans="1:21" ht="15" customHeight="1" x14ac:dyDescent="0.2">
      <c r="R93" s="44"/>
      <c r="S93" s="44"/>
      <c r="T93" s="44"/>
      <c r="U93" s="44"/>
    </row>
    <row r="94" spans="1:21" ht="15" customHeight="1" x14ac:dyDescent="0.2">
      <c r="R94" s="44"/>
      <c r="S94" s="44"/>
      <c r="T94" s="44"/>
      <c r="U94" s="44"/>
    </row>
    <row r="95" spans="1:21" ht="15" customHeight="1" x14ac:dyDescent="0.2">
      <c r="R95" s="44"/>
      <c r="S95" s="44"/>
      <c r="T95" s="44"/>
      <c r="U95" s="44"/>
    </row>
    <row r="96" spans="1:21" ht="15" customHeight="1" x14ac:dyDescent="0.2">
      <c r="R96" s="44"/>
      <c r="S96" s="44"/>
      <c r="T96" s="44"/>
      <c r="U96" s="44"/>
    </row>
    <row r="97" spans="18:21" s="48" customFormat="1" ht="15" customHeight="1" x14ac:dyDescent="0.2">
      <c r="R97" s="44"/>
      <c r="S97" s="44"/>
      <c r="T97" s="44"/>
      <c r="U97" s="44"/>
    </row>
    <row r="98" spans="18:21" s="48" customFormat="1" ht="15" customHeight="1" x14ac:dyDescent="0.2">
      <c r="R98" s="44"/>
      <c r="S98" s="44"/>
      <c r="T98" s="44"/>
      <c r="U98" s="44"/>
    </row>
    <row r="99" spans="18:21" s="48" customFormat="1" ht="15" customHeight="1" x14ac:dyDescent="0.2">
      <c r="R99" s="44"/>
      <c r="S99" s="44"/>
      <c r="T99" s="44"/>
      <c r="U99" s="44"/>
    </row>
    <row r="100" spans="18:21" s="48" customFormat="1" ht="15" customHeight="1" x14ac:dyDescent="0.2">
      <c r="R100" s="44"/>
      <c r="S100" s="44"/>
      <c r="T100" s="44"/>
      <c r="U100" s="44"/>
    </row>
    <row r="101" spans="18:21" s="48" customFormat="1" ht="15" customHeight="1" x14ac:dyDescent="0.2">
      <c r="R101" s="44"/>
      <c r="S101" s="44"/>
      <c r="T101" s="44"/>
      <c r="U101" s="44"/>
    </row>
    <row r="102" spans="18:21" s="48" customFormat="1" ht="15" customHeight="1" x14ac:dyDescent="0.2">
      <c r="R102" s="44"/>
      <c r="S102" s="44"/>
      <c r="T102" s="44"/>
      <c r="U102" s="44"/>
    </row>
    <row r="103" spans="18:21" s="48" customFormat="1" ht="15" customHeight="1" x14ac:dyDescent="0.2">
      <c r="R103" s="44"/>
      <c r="S103" s="44"/>
      <c r="T103" s="44"/>
      <c r="U103" s="44"/>
    </row>
    <row r="104" spans="18:21" s="48" customFormat="1" ht="15" customHeight="1" x14ac:dyDescent="0.2">
      <c r="R104" s="44"/>
      <c r="S104" s="44"/>
      <c r="T104" s="44"/>
      <c r="U104" s="44"/>
    </row>
    <row r="105" spans="18:21" s="48" customFormat="1" ht="15" customHeight="1" x14ac:dyDescent="0.2">
      <c r="R105" s="44"/>
      <c r="S105" s="44"/>
      <c r="T105" s="44"/>
      <c r="U105" s="44"/>
    </row>
    <row r="106" spans="18:21" s="48" customFormat="1" ht="15" customHeight="1" x14ac:dyDescent="0.2">
      <c r="R106" s="44"/>
      <c r="S106" s="44"/>
      <c r="T106" s="44"/>
      <c r="U106" s="44"/>
    </row>
    <row r="107" spans="18:21" s="48" customFormat="1" ht="15" customHeight="1" x14ac:dyDescent="0.2">
      <c r="R107" s="44"/>
      <c r="S107" s="44"/>
      <c r="T107" s="44"/>
      <c r="U107" s="44"/>
    </row>
    <row r="108" spans="18:21" s="48" customFormat="1" ht="15" customHeight="1" x14ac:dyDescent="0.2">
      <c r="R108" s="44"/>
      <c r="S108" s="44"/>
      <c r="T108" s="44"/>
      <c r="U108" s="44"/>
    </row>
    <row r="109" spans="18:21" s="48" customFormat="1" ht="15" customHeight="1" x14ac:dyDescent="0.2">
      <c r="R109" s="44"/>
      <c r="S109" s="44"/>
      <c r="T109" s="44"/>
      <c r="U109" s="44"/>
    </row>
    <row r="110" spans="18:21" s="48" customFormat="1" ht="15" customHeight="1" x14ac:dyDescent="0.2">
      <c r="R110" s="44"/>
      <c r="S110" s="44"/>
      <c r="T110" s="44"/>
      <c r="U110" s="44"/>
    </row>
  </sheetData>
  <mergeCells count="13">
    <mergeCell ref="U4:U5"/>
    <mergeCell ref="D5:E5"/>
    <mergeCell ref="F5:G5"/>
    <mergeCell ref="H5:I5"/>
    <mergeCell ref="J5:K5"/>
    <mergeCell ref="L5:M5"/>
    <mergeCell ref="N5:O5"/>
    <mergeCell ref="P5:Q5"/>
    <mergeCell ref="B4:B5"/>
    <mergeCell ref="C4:C5"/>
    <mergeCell ref="D4:Q4"/>
    <mergeCell ref="R4:S5"/>
    <mergeCell ref="T4:T5"/>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Z91"/>
  <sheetViews>
    <sheetView workbookViewId="0"/>
  </sheetViews>
  <sheetFormatPr defaultColWidth="10.140625" defaultRowHeight="14.25" x14ac:dyDescent="0.2"/>
  <cols>
    <col min="1" max="1" width="8.28515625" style="46" customWidth="1"/>
    <col min="2" max="2" width="16.85546875" style="6" customWidth="1"/>
    <col min="3" max="21" width="10.85546875" style="6" customWidth="1"/>
    <col min="22" max="22" width="10.85546875" style="5" customWidth="1"/>
    <col min="23" max="23" width="10.85546875" style="47" customWidth="1"/>
    <col min="24" max="25" width="10.85546875" style="6" customWidth="1"/>
    <col min="26" max="16384" width="10.140625" style="48"/>
  </cols>
  <sheetData>
    <row r="1" spans="1:25" s="6" customFormat="1" ht="15" customHeight="1" x14ac:dyDescent="0.2">
      <c r="A1" s="1" t="s">
        <v>87</v>
      </c>
      <c r="B1" s="2"/>
      <c r="C1" s="3"/>
      <c r="D1" s="3"/>
      <c r="E1" s="3"/>
      <c r="F1" s="3"/>
      <c r="G1" s="3"/>
      <c r="H1" s="3"/>
      <c r="I1" s="3"/>
      <c r="J1" s="3"/>
      <c r="K1" s="3"/>
      <c r="L1" s="3"/>
      <c r="M1" s="3"/>
      <c r="N1" s="3"/>
      <c r="O1" s="3"/>
      <c r="P1" s="3"/>
      <c r="Q1" s="3"/>
      <c r="R1" s="3"/>
      <c r="S1" s="3"/>
      <c r="T1" s="3"/>
      <c r="U1" s="3"/>
      <c r="V1" s="4"/>
      <c r="W1" s="5"/>
      <c r="X1" s="3"/>
      <c r="Y1" s="3"/>
    </row>
    <row r="2" spans="1:25" s="12" customFormat="1" ht="15" customHeight="1" x14ac:dyDescent="0.25">
      <c r="A2" s="7"/>
      <c r="B2" s="8" t="str">
        <f>CONCATENATE("Number and percentage of public school students with and without disabilities receiving ",LOWER(A7), " by race/ethnicity, by state: School Year 2013-14")</f>
        <v>Number and percentage of public school students with and without disabilities receiving expulsions without educational services by race/ethnicity, by state: School Year 2013-14</v>
      </c>
      <c r="C2" s="9"/>
      <c r="D2" s="9"/>
      <c r="E2" s="9"/>
      <c r="F2" s="9"/>
      <c r="G2" s="9"/>
      <c r="H2" s="9"/>
      <c r="I2" s="9"/>
      <c r="J2" s="9"/>
      <c r="K2" s="9"/>
      <c r="L2" s="9"/>
      <c r="M2" s="9"/>
      <c r="N2" s="9"/>
      <c r="O2" s="9"/>
      <c r="P2" s="9"/>
      <c r="Q2" s="9"/>
      <c r="R2" s="10"/>
      <c r="S2" s="10"/>
      <c r="T2" s="9"/>
      <c r="U2" s="9"/>
      <c r="V2" s="11"/>
    </row>
    <row r="3" spans="1:25" s="99" customFormat="1" ht="15" customHeight="1" thickBot="1" x14ac:dyDescent="0.25">
      <c r="A3" s="95"/>
      <c r="B3" s="96"/>
      <c r="C3" s="97"/>
      <c r="D3" s="97"/>
      <c r="E3" s="97"/>
      <c r="F3" s="97"/>
      <c r="G3" s="97"/>
      <c r="H3" s="97"/>
      <c r="I3" s="97"/>
      <c r="J3" s="97"/>
      <c r="K3" s="97"/>
      <c r="L3" s="97"/>
      <c r="M3" s="97"/>
      <c r="N3" s="97"/>
      <c r="O3" s="97"/>
      <c r="P3" s="97"/>
      <c r="Q3" s="97"/>
      <c r="R3" s="97"/>
      <c r="S3" s="97"/>
      <c r="T3" s="97"/>
      <c r="U3" s="97"/>
      <c r="V3" s="97"/>
      <c r="W3" s="98"/>
      <c r="X3" s="97"/>
      <c r="Y3" s="97"/>
    </row>
    <row r="4" spans="1:25" s="16" customFormat="1" ht="24.95" customHeight="1" x14ac:dyDescent="0.2">
      <c r="A4" s="15"/>
      <c r="B4" s="118" t="s">
        <v>0</v>
      </c>
      <c r="C4" s="125" t="s">
        <v>80</v>
      </c>
      <c r="D4" s="114" t="s">
        <v>55</v>
      </c>
      <c r="E4" s="115"/>
      <c r="F4" s="114" t="s">
        <v>81</v>
      </c>
      <c r="G4" s="115"/>
      <c r="H4" s="122" t="s">
        <v>82</v>
      </c>
      <c r="I4" s="123"/>
      <c r="J4" s="123"/>
      <c r="K4" s="123"/>
      <c r="L4" s="123"/>
      <c r="M4" s="123"/>
      <c r="N4" s="123"/>
      <c r="O4" s="123"/>
      <c r="P4" s="123"/>
      <c r="Q4" s="123"/>
      <c r="R4" s="123"/>
      <c r="S4" s="123"/>
      <c r="T4" s="123"/>
      <c r="U4" s="124"/>
      <c r="V4" s="114" t="s">
        <v>83</v>
      </c>
      <c r="W4" s="115"/>
      <c r="X4" s="105" t="s">
        <v>59</v>
      </c>
      <c r="Y4" s="107" t="s">
        <v>60</v>
      </c>
    </row>
    <row r="5" spans="1:25" s="16" customFormat="1" ht="24.95" customHeight="1" x14ac:dyDescent="0.2">
      <c r="A5" s="15"/>
      <c r="B5" s="119"/>
      <c r="C5" s="126"/>
      <c r="D5" s="116"/>
      <c r="E5" s="117"/>
      <c r="F5" s="116"/>
      <c r="G5" s="117"/>
      <c r="H5" s="109" t="s">
        <v>61</v>
      </c>
      <c r="I5" s="110"/>
      <c r="J5" s="111" t="s">
        <v>62</v>
      </c>
      <c r="K5" s="110"/>
      <c r="L5" s="112" t="s">
        <v>63</v>
      </c>
      <c r="M5" s="110"/>
      <c r="N5" s="112" t="s">
        <v>64</v>
      </c>
      <c r="O5" s="110"/>
      <c r="P5" s="112" t="s">
        <v>65</v>
      </c>
      <c r="Q5" s="110"/>
      <c r="R5" s="112" t="s">
        <v>66</v>
      </c>
      <c r="S5" s="110"/>
      <c r="T5" s="112" t="s">
        <v>67</v>
      </c>
      <c r="U5" s="113"/>
      <c r="V5" s="116"/>
      <c r="W5" s="117"/>
      <c r="X5" s="106"/>
      <c r="Y5" s="108"/>
    </row>
    <row r="6" spans="1:25" s="16" customFormat="1" ht="15" customHeight="1" thickBot="1" x14ac:dyDescent="0.25">
      <c r="A6" s="15"/>
      <c r="B6" s="17"/>
      <c r="C6" s="127"/>
      <c r="D6" s="19" t="s">
        <v>68</v>
      </c>
      <c r="E6" s="20" t="s">
        <v>69</v>
      </c>
      <c r="F6" s="19" t="s">
        <v>68</v>
      </c>
      <c r="G6" s="20" t="s">
        <v>69</v>
      </c>
      <c r="H6" s="19" t="s">
        <v>68</v>
      </c>
      <c r="I6" s="21" t="s">
        <v>70</v>
      </c>
      <c r="J6" s="22" t="s">
        <v>68</v>
      </c>
      <c r="K6" s="21" t="s">
        <v>70</v>
      </c>
      <c r="L6" s="22" t="s">
        <v>68</v>
      </c>
      <c r="M6" s="21" t="s">
        <v>70</v>
      </c>
      <c r="N6" s="22" t="s">
        <v>68</v>
      </c>
      <c r="O6" s="21" t="s">
        <v>70</v>
      </c>
      <c r="P6" s="22" t="s">
        <v>68</v>
      </c>
      <c r="Q6" s="21" t="s">
        <v>70</v>
      </c>
      <c r="R6" s="22" t="s">
        <v>68</v>
      </c>
      <c r="S6" s="21" t="s">
        <v>70</v>
      </c>
      <c r="T6" s="22" t="s">
        <v>68</v>
      </c>
      <c r="U6" s="23" t="s">
        <v>70</v>
      </c>
      <c r="V6" s="22" t="s">
        <v>68</v>
      </c>
      <c r="W6" s="20" t="s">
        <v>69</v>
      </c>
      <c r="X6" s="24"/>
      <c r="Y6" s="25"/>
    </row>
    <row r="7" spans="1:25" s="31" customFormat="1" ht="15" customHeight="1" x14ac:dyDescent="0.2">
      <c r="A7" s="26" t="s">
        <v>53</v>
      </c>
      <c r="B7" s="27" t="s">
        <v>52</v>
      </c>
      <c r="C7" s="49">
        <v>45082</v>
      </c>
      <c r="D7" s="50">
        <v>856</v>
      </c>
      <c r="E7" s="51">
        <v>1.9</v>
      </c>
      <c r="F7" s="50">
        <v>44226</v>
      </c>
      <c r="G7" s="51">
        <v>98.1</v>
      </c>
      <c r="H7" s="52">
        <v>918</v>
      </c>
      <c r="I7" s="53">
        <v>2.1</v>
      </c>
      <c r="J7" s="54">
        <v>286</v>
      </c>
      <c r="K7" s="53">
        <v>0.6</v>
      </c>
      <c r="L7" s="54">
        <v>6367</v>
      </c>
      <c r="M7" s="53">
        <v>14.4</v>
      </c>
      <c r="N7" s="54">
        <v>12705</v>
      </c>
      <c r="O7" s="53">
        <v>28.7</v>
      </c>
      <c r="P7" s="54">
        <v>21649</v>
      </c>
      <c r="Q7" s="53">
        <v>49</v>
      </c>
      <c r="R7" s="54">
        <v>113</v>
      </c>
      <c r="S7" s="53">
        <v>0.3</v>
      </c>
      <c r="T7" s="55">
        <v>2188</v>
      </c>
      <c r="U7" s="51">
        <v>4.9000000000000004</v>
      </c>
      <c r="V7" s="50">
        <v>2154</v>
      </c>
      <c r="W7" s="56">
        <v>4.8</v>
      </c>
      <c r="X7" s="28">
        <v>95507</v>
      </c>
      <c r="Y7" s="29">
        <v>99.7</v>
      </c>
    </row>
    <row r="8" spans="1:25" s="31" customFormat="1" ht="15" customHeight="1" x14ac:dyDescent="0.2">
      <c r="A8" s="26" t="s">
        <v>53</v>
      </c>
      <c r="B8" s="32" t="s">
        <v>24</v>
      </c>
      <c r="C8" s="57">
        <v>522</v>
      </c>
      <c r="D8" s="58" t="s">
        <v>91</v>
      </c>
      <c r="E8" s="59">
        <v>0.4</v>
      </c>
      <c r="F8" s="58">
        <v>520</v>
      </c>
      <c r="G8" s="59">
        <v>99.6</v>
      </c>
      <c r="H8" s="68" t="s">
        <v>91</v>
      </c>
      <c r="I8" s="60">
        <v>0.4</v>
      </c>
      <c r="J8" s="62">
        <v>0</v>
      </c>
      <c r="K8" s="60">
        <v>0</v>
      </c>
      <c r="L8" s="62">
        <v>15</v>
      </c>
      <c r="M8" s="60">
        <v>2.9</v>
      </c>
      <c r="N8" s="62">
        <v>275</v>
      </c>
      <c r="O8" s="60">
        <v>52.9</v>
      </c>
      <c r="P8" s="62">
        <v>215</v>
      </c>
      <c r="Q8" s="60">
        <v>41.3</v>
      </c>
      <c r="R8" s="62">
        <v>0</v>
      </c>
      <c r="S8" s="60">
        <v>0</v>
      </c>
      <c r="T8" s="63">
        <v>13</v>
      </c>
      <c r="U8" s="59">
        <v>2.5</v>
      </c>
      <c r="V8" s="68">
        <v>4</v>
      </c>
      <c r="W8" s="64">
        <v>0.8</v>
      </c>
      <c r="X8" s="33">
        <v>1397</v>
      </c>
      <c r="Y8" s="34">
        <v>100</v>
      </c>
    </row>
    <row r="9" spans="1:25" s="31" customFormat="1" ht="15" customHeight="1" x14ac:dyDescent="0.2">
      <c r="A9" s="26" t="s">
        <v>53</v>
      </c>
      <c r="B9" s="35" t="s">
        <v>25</v>
      </c>
      <c r="C9" s="49">
        <v>50</v>
      </c>
      <c r="D9" s="52">
        <v>0</v>
      </c>
      <c r="E9" s="51">
        <v>0</v>
      </c>
      <c r="F9" s="52">
        <v>50</v>
      </c>
      <c r="G9" s="51">
        <v>100</v>
      </c>
      <c r="H9" s="52">
        <v>23</v>
      </c>
      <c r="I9" s="53">
        <v>46</v>
      </c>
      <c r="J9" s="54">
        <v>0</v>
      </c>
      <c r="K9" s="53">
        <v>0</v>
      </c>
      <c r="L9" s="54">
        <v>5</v>
      </c>
      <c r="M9" s="53">
        <v>10</v>
      </c>
      <c r="N9" s="54" t="s">
        <v>91</v>
      </c>
      <c r="O9" s="53">
        <v>6</v>
      </c>
      <c r="P9" s="54">
        <v>14</v>
      </c>
      <c r="Q9" s="53">
        <v>28</v>
      </c>
      <c r="R9" s="54">
        <v>0</v>
      </c>
      <c r="S9" s="53">
        <v>0</v>
      </c>
      <c r="T9" s="55">
        <v>5</v>
      </c>
      <c r="U9" s="51">
        <v>10</v>
      </c>
      <c r="V9" s="52">
        <v>7</v>
      </c>
      <c r="W9" s="56">
        <v>14</v>
      </c>
      <c r="X9" s="28">
        <v>495</v>
      </c>
      <c r="Y9" s="29">
        <v>100</v>
      </c>
    </row>
    <row r="10" spans="1:25" s="31" customFormat="1" ht="15" customHeight="1" x14ac:dyDescent="0.2">
      <c r="A10" s="26" t="s">
        <v>53</v>
      </c>
      <c r="B10" s="32" t="s">
        <v>1</v>
      </c>
      <c r="C10" s="57">
        <v>283</v>
      </c>
      <c r="D10" s="58" t="s">
        <v>91</v>
      </c>
      <c r="E10" s="59">
        <v>0.7</v>
      </c>
      <c r="F10" s="58">
        <v>281</v>
      </c>
      <c r="G10" s="59">
        <v>99.3</v>
      </c>
      <c r="H10" s="58">
        <v>16</v>
      </c>
      <c r="I10" s="60">
        <v>5.7</v>
      </c>
      <c r="J10" s="61" t="s">
        <v>91</v>
      </c>
      <c r="K10" s="60">
        <v>0.4</v>
      </c>
      <c r="L10" s="62">
        <v>132</v>
      </c>
      <c r="M10" s="60">
        <v>47</v>
      </c>
      <c r="N10" s="62">
        <v>24</v>
      </c>
      <c r="O10" s="60">
        <v>8.5</v>
      </c>
      <c r="P10" s="62">
        <v>98</v>
      </c>
      <c r="Q10" s="60">
        <v>34.9</v>
      </c>
      <c r="R10" s="62" t="s">
        <v>91</v>
      </c>
      <c r="S10" s="60">
        <v>1.1000000000000001</v>
      </c>
      <c r="T10" s="63">
        <v>7</v>
      </c>
      <c r="U10" s="59">
        <v>2.5</v>
      </c>
      <c r="V10" s="58">
        <v>4</v>
      </c>
      <c r="W10" s="64">
        <v>1.4</v>
      </c>
      <c r="X10" s="33">
        <v>1913</v>
      </c>
      <c r="Y10" s="34">
        <v>100</v>
      </c>
    </row>
    <row r="11" spans="1:25" s="31" customFormat="1" ht="15" customHeight="1" x14ac:dyDescent="0.2">
      <c r="A11" s="26" t="s">
        <v>53</v>
      </c>
      <c r="B11" s="35" t="s">
        <v>26</v>
      </c>
      <c r="C11" s="49">
        <v>394</v>
      </c>
      <c r="D11" s="52" t="s">
        <v>91</v>
      </c>
      <c r="E11" s="51">
        <v>0.5</v>
      </c>
      <c r="F11" s="52">
        <v>392</v>
      </c>
      <c r="G11" s="51">
        <v>99.5</v>
      </c>
      <c r="H11" s="65" t="s">
        <v>91</v>
      </c>
      <c r="I11" s="53">
        <v>0.5</v>
      </c>
      <c r="J11" s="54" t="s">
        <v>91</v>
      </c>
      <c r="K11" s="53">
        <v>0.8</v>
      </c>
      <c r="L11" s="54">
        <v>18</v>
      </c>
      <c r="M11" s="53">
        <v>4.5999999999999996</v>
      </c>
      <c r="N11" s="54">
        <v>161</v>
      </c>
      <c r="O11" s="53">
        <v>41.1</v>
      </c>
      <c r="P11" s="54">
        <v>201</v>
      </c>
      <c r="Q11" s="53">
        <v>51.3</v>
      </c>
      <c r="R11" s="66" t="s">
        <v>91</v>
      </c>
      <c r="S11" s="53">
        <v>0.3</v>
      </c>
      <c r="T11" s="67">
        <v>6</v>
      </c>
      <c r="U11" s="51">
        <v>1.5</v>
      </c>
      <c r="V11" s="52">
        <v>13</v>
      </c>
      <c r="W11" s="56">
        <v>3.3</v>
      </c>
      <c r="X11" s="28">
        <v>1085</v>
      </c>
      <c r="Y11" s="29">
        <v>100</v>
      </c>
    </row>
    <row r="12" spans="1:25" s="31" customFormat="1" ht="15" customHeight="1" x14ac:dyDescent="0.2">
      <c r="A12" s="26" t="s">
        <v>53</v>
      </c>
      <c r="B12" s="32" t="s">
        <v>2</v>
      </c>
      <c r="C12" s="57">
        <v>2626</v>
      </c>
      <c r="D12" s="58">
        <v>54</v>
      </c>
      <c r="E12" s="59">
        <v>2.1</v>
      </c>
      <c r="F12" s="58">
        <v>2572</v>
      </c>
      <c r="G12" s="59">
        <v>97.9</v>
      </c>
      <c r="H12" s="58">
        <v>33</v>
      </c>
      <c r="I12" s="60">
        <v>1.3</v>
      </c>
      <c r="J12" s="62">
        <v>59</v>
      </c>
      <c r="K12" s="60">
        <v>2.2999999999999998</v>
      </c>
      <c r="L12" s="62">
        <v>1354</v>
      </c>
      <c r="M12" s="60">
        <v>52.6</v>
      </c>
      <c r="N12" s="62">
        <v>452</v>
      </c>
      <c r="O12" s="60">
        <v>17.600000000000001</v>
      </c>
      <c r="P12" s="62">
        <v>567</v>
      </c>
      <c r="Q12" s="60">
        <v>22</v>
      </c>
      <c r="R12" s="62">
        <v>19</v>
      </c>
      <c r="S12" s="60">
        <v>0.7</v>
      </c>
      <c r="T12" s="63">
        <v>88</v>
      </c>
      <c r="U12" s="59">
        <v>3.4</v>
      </c>
      <c r="V12" s="58">
        <v>426</v>
      </c>
      <c r="W12" s="64">
        <v>16.2</v>
      </c>
      <c r="X12" s="33">
        <v>9883</v>
      </c>
      <c r="Y12" s="34">
        <v>100</v>
      </c>
    </row>
    <row r="13" spans="1:25" s="31" customFormat="1" ht="15" customHeight="1" x14ac:dyDescent="0.2">
      <c r="A13" s="26" t="s">
        <v>53</v>
      </c>
      <c r="B13" s="35" t="s">
        <v>27</v>
      </c>
      <c r="C13" s="49">
        <v>221</v>
      </c>
      <c r="D13" s="52">
        <v>0</v>
      </c>
      <c r="E13" s="51">
        <v>0</v>
      </c>
      <c r="F13" s="52">
        <v>221</v>
      </c>
      <c r="G13" s="51">
        <v>100</v>
      </c>
      <c r="H13" s="52">
        <v>8</v>
      </c>
      <c r="I13" s="53">
        <v>3.6</v>
      </c>
      <c r="J13" s="54">
        <v>0</v>
      </c>
      <c r="K13" s="53">
        <v>0</v>
      </c>
      <c r="L13" s="54">
        <v>92</v>
      </c>
      <c r="M13" s="53">
        <v>41.6</v>
      </c>
      <c r="N13" s="54">
        <v>25</v>
      </c>
      <c r="O13" s="53">
        <v>11.3</v>
      </c>
      <c r="P13" s="54">
        <v>87</v>
      </c>
      <c r="Q13" s="53">
        <v>39.4</v>
      </c>
      <c r="R13" s="54" t="s">
        <v>91</v>
      </c>
      <c r="S13" s="53">
        <v>1.4</v>
      </c>
      <c r="T13" s="55">
        <v>6</v>
      </c>
      <c r="U13" s="51">
        <v>2.7</v>
      </c>
      <c r="V13" s="52">
        <v>22</v>
      </c>
      <c r="W13" s="56">
        <v>10</v>
      </c>
      <c r="X13" s="28">
        <v>1841</v>
      </c>
      <c r="Y13" s="29">
        <v>100</v>
      </c>
    </row>
    <row r="14" spans="1:25" s="31" customFormat="1" ht="15" customHeight="1" x14ac:dyDescent="0.2">
      <c r="A14" s="26" t="s">
        <v>53</v>
      </c>
      <c r="B14" s="32" t="s">
        <v>28</v>
      </c>
      <c r="C14" s="57">
        <v>57</v>
      </c>
      <c r="D14" s="58">
        <v>4</v>
      </c>
      <c r="E14" s="59">
        <v>7</v>
      </c>
      <c r="F14" s="58">
        <v>53</v>
      </c>
      <c r="G14" s="59">
        <v>93</v>
      </c>
      <c r="H14" s="58">
        <v>0</v>
      </c>
      <c r="I14" s="60">
        <v>0</v>
      </c>
      <c r="J14" s="62">
        <v>0</v>
      </c>
      <c r="K14" s="60">
        <v>0</v>
      </c>
      <c r="L14" s="62">
        <v>12</v>
      </c>
      <c r="M14" s="60">
        <v>22.6</v>
      </c>
      <c r="N14" s="62">
        <v>24</v>
      </c>
      <c r="O14" s="60">
        <v>45.3</v>
      </c>
      <c r="P14" s="62">
        <v>17</v>
      </c>
      <c r="Q14" s="60">
        <v>32.1</v>
      </c>
      <c r="R14" s="62">
        <v>0</v>
      </c>
      <c r="S14" s="60">
        <v>0</v>
      </c>
      <c r="T14" s="69">
        <v>0</v>
      </c>
      <c r="U14" s="59">
        <v>0</v>
      </c>
      <c r="V14" s="58">
        <v>4</v>
      </c>
      <c r="W14" s="64">
        <v>7</v>
      </c>
      <c r="X14" s="33">
        <v>1140</v>
      </c>
      <c r="Y14" s="34">
        <v>99.9</v>
      </c>
    </row>
    <row r="15" spans="1:25" s="31" customFormat="1" ht="15" customHeight="1" x14ac:dyDescent="0.2">
      <c r="A15" s="26" t="s">
        <v>53</v>
      </c>
      <c r="B15" s="35" t="s">
        <v>29</v>
      </c>
      <c r="C15" s="49">
        <v>26</v>
      </c>
      <c r="D15" s="65" t="s">
        <v>91</v>
      </c>
      <c r="E15" s="51">
        <v>3.8</v>
      </c>
      <c r="F15" s="52">
        <v>25</v>
      </c>
      <c r="G15" s="51">
        <v>96.2</v>
      </c>
      <c r="H15" s="52">
        <v>0</v>
      </c>
      <c r="I15" s="53">
        <v>0</v>
      </c>
      <c r="J15" s="54">
        <v>0</v>
      </c>
      <c r="K15" s="53">
        <v>0</v>
      </c>
      <c r="L15" s="54">
        <v>4</v>
      </c>
      <c r="M15" s="53">
        <v>16</v>
      </c>
      <c r="N15" s="54">
        <v>12</v>
      </c>
      <c r="O15" s="53">
        <v>48</v>
      </c>
      <c r="P15" s="54">
        <v>9</v>
      </c>
      <c r="Q15" s="53">
        <v>36</v>
      </c>
      <c r="R15" s="54">
        <v>0</v>
      </c>
      <c r="S15" s="53">
        <v>0</v>
      </c>
      <c r="T15" s="55">
        <v>0</v>
      </c>
      <c r="U15" s="51">
        <v>0</v>
      </c>
      <c r="V15" s="52">
        <v>0</v>
      </c>
      <c r="W15" s="56">
        <v>0</v>
      </c>
      <c r="X15" s="28">
        <v>227</v>
      </c>
      <c r="Y15" s="29">
        <v>100</v>
      </c>
    </row>
    <row r="16" spans="1:25" s="31" customFormat="1" ht="15" customHeight="1" x14ac:dyDescent="0.2">
      <c r="A16" s="26" t="s">
        <v>53</v>
      </c>
      <c r="B16" s="32" t="s">
        <v>3</v>
      </c>
      <c r="C16" s="57">
        <v>67</v>
      </c>
      <c r="D16" s="58">
        <v>0</v>
      </c>
      <c r="E16" s="59">
        <v>0</v>
      </c>
      <c r="F16" s="58">
        <v>67</v>
      </c>
      <c r="G16" s="59">
        <v>100</v>
      </c>
      <c r="H16" s="58" t="s">
        <v>91</v>
      </c>
      <c r="I16" s="60">
        <v>3</v>
      </c>
      <c r="J16" s="62">
        <v>0</v>
      </c>
      <c r="K16" s="60">
        <v>0</v>
      </c>
      <c r="L16" s="61" t="s">
        <v>91</v>
      </c>
      <c r="M16" s="60">
        <v>4.5</v>
      </c>
      <c r="N16" s="62">
        <v>60</v>
      </c>
      <c r="O16" s="60">
        <v>89.6</v>
      </c>
      <c r="P16" s="62" t="s">
        <v>91</v>
      </c>
      <c r="Q16" s="60">
        <v>3</v>
      </c>
      <c r="R16" s="62">
        <v>0</v>
      </c>
      <c r="S16" s="60">
        <v>0</v>
      </c>
      <c r="T16" s="63">
        <v>0</v>
      </c>
      <c r="U16" s="59">
        <v>0</v>
      </c>
      <c r="V16" s="58" t="s">
        <v>91</v>
      </c>
      <c r="W16" s="64">
        <v>3</v>
      </c>
      <c r="X16" s="33">
        <v>204</v>
      </c>
      <c r="Y16" s="34">
        <v>100</v>
      </c>
    </row>
    <row r="17" spans="1:25" s="31" customFormat="1" ht="15" customHeight="1" x14ac:dyDescent="0.2">
      <c r="A17" s="26" t="s">
        <v>53</v>
      </c>
      <c r="B17" s="35" t="s">
        <v>30</v>
      </c>
      <c r="C17" s="49">
        <v>57</v>
      </c>
      <c r="D17" s="52" t="s">
        <v>91</v>
      </c>
      <c r="E17" s="51">
        <v>3.5</v>
      </c>
      <c r="F17" s="52">
        <v>55</v>
      </c>
      <c r="G17" s="51">
        <v>96.5</v>
      </c>
      <c r="H17" s="52">
        <v>0</v>
      </c>
      <c r="I17" s="53">
        <v>0</v>
      </c>
      <c r="J17" s="66">
        <v>0</v>
      </c>
      <c r="K17" s="53">
        <v>0</v>
      </c>
      <c r="L17" s="54">
        <v>17</v>
      </c>
      <c r="M17" s="53">
        <v>30.9</v>
      </c>
      <c r="N17" s="54">
        <v>19</v>
      </c>
      <c r="O17" s="53">
        <v>34.5</v>
      </c>
      <c r="P17" s="54">
        <v>15</v>
      </c>
      <c r="Q17" s="53">
        <v>27.3</v>
      </c>
      <c r="R17" s="66">
        <v>0</v>
      </c>
      <c r="S17" s="53">
        <v>0</v>
      </c>
      <c r="T17" s="55">
        <v>4</v>
      </c>
      <c r="U17" s="51">
        <v>7.3</v>
      </c>
      <c r="V17" s="52">
        <v>5</v>
      </c>
      <c r="W17" s="56">
        <v>8.8000000000000007</v>
      </c>
      <c r="X17" s="28">
        <v>3954</v>
      </c>
      <c r="Y17" s="29">
        <v>100</v>
      </c>
    </row>
    <row r="18" spans="1:25" s="31" customFormat="1" ht="15" customHeight="1" x14ac:dyDescent="0.2">
      <c r="A18" s="26" t="s">
        <v>53</v>
      </c>
      <c r="B18" s="32" t="s">
        <v>31</v>
      </c>
      <c r="C18" s="57">
        <v>1237</v>
      </c>
      <c r="D18" s="58">
        <v>12</v>
      </c>
      <c r="E18" s="59">
        <v>1</v>
      </c>
      <c r="F18" s="58">
        <v>1225</v>
      </c>
      <c r="G18" s="59">
        <v>99</v>
      </c>
      <c r="H18" s="68">
        <v>4</v>
      </c>
      <c r="I18" s="60">
        <v>0.3</v>
      </c>
      <c r="J18" s="62" t="s">
        <v>91</v>
      </c>
      <c r="K18" s="60">
        <v>0.2</v>
      </c>
      <c r="L18" s="62">
        <v>77</v>
      </c>
      <c r="M18" s="60">
        <v>6.3</v>
      </c>
      <c r="N18" s="62">
        <v>751</v>
      </c>
      <c r="O18" s="60">
        <v>61.3</v>
      </c>
      <c r="P18" s="62">
        <v>322</v>
      </c>
      <c r="Q18" s="60">
        <v>26.3</v>
      </c>
      <c r="R18" s="62">
        <v>17</v>
      </c>
      <c r="S18" s="60">
        <v>1.4</v>
      </c>
      <c r="T18" s="63">
        <v>51</v>
      </c>
      <c r="U18" s="59">
        <v>4.2</v>
      </c>
      <c r="V18" s="58">
        <v>15</v>
      </c>
      <c r="W18" s="64">
        <v>1.2</v>
      </c>
      <c r="X18" s="33">
        <v>2444</v>
      </c>
      <c r="Y18" s="34">
        <v>99.8</v>
      </c>
    </row>
    <row r="19" spans="1:25" s="31" customFormat="1" ht="15" customHeight="1" x14ac:dyDescent="0.2">
      <c r="A19" s="26" t="s">
        <v>53</v>
      </c>
      <c r="B19" s="35" t="s">
        <v>32</v>
      </c>
      <c r="C19" s="49">
        <v>0</v>
      </c>
      <c r="D19" s="52">
        <v>0</v>
      </c>
      <c r="E19" s="51">
        <v>0</v>
      </c>
      <c r="F19" s="52">
        <v>0</v>
      </c>
      <c r="G19" s="51">
        <v>0</v>
      </c>
      <c r="H19" s="52">
        <v>0</v>
      </c>
      <c r="I19" s="53">
        <v>0</v>
      </c>
      <c r="J19" s="54">
        <v>0</v>
      </c>
      <c r="K19" s="53">
        <v>0</v>
      </c>
      <c r="L19" s="54">
        <v>0</v>
      </c>
      <c r="M19" s="53">
        <v>0</v>
      </c>
      <c r="N19" s="54">
        <v>0</v>
      </c>
      <c r="O19" s="53">
        <v>0</v>
      </c>
      <c r="P19" s="54">
        <v>0</v>
      </c>
      <c r="Q19" s="53">
        <v>0</v>
      </c>
      <c r="R19" s="54">
        <v>0</v>
      </c>
      <c r="S19" s="53">
        <v>0</v>
      </c>
      <c r="T19" s="55">
        <v>0</v>
      </c>
      <c r="U19" s="51">
        <v>0</v>
      </c>
      <c r="V19" s="52">
        <v>0</v>
      </c>
      <c r="W19" s="56">
        <v>0</v>
      </c>
      <c r="X19" s="28">
        <v>287</v>
      </c>
      <c r="Y19" s="29">
        <v>100</v>
      </c>
    </row>
    <row r="20" spans="1:25" s="31" customFormat="1" ht="15" customHeight="1" x14ac:dyDescent="0.2">
      <c r="A20" s="26" t="s">
        <v>53</v>
      </c>
      <c r="B20" s="32" t="s">
        <v>4</v>
      </c>
      <c r="C20" s="57">
        <v>107</v>
      </c>
      <c r="D20" s="58" t="s">
        <v>91</v>
      </c>
      <c r="E20" s="59">
        <v>0.9</v>
      </c>
      <c r="F20" s="58">
        <v>106</v>
      </c>
      <c r="G20" s="59">
        <v>99.1</v>
      </c>
      <c r="H20" s="58">
        <v>4</v>
      </c>
      <c r="I20" s="60">
        <v>3.8</v>
      </c>
      <c r="J20" s="61" t="s">
        <v>91</v>
      </c>
      <c r="K20" s="60">
        <v>1.9</v>
      </c>
      <c r="L20" s="62">
        <v>34</v>
      </c>
      <c r="M20" s="60">
        <v>32.1</v>
      </c>
      <c r="N20" s="61" t="s">
        <v>91</v>
      </c>
      <c r="O20" s="60">
        <v>1.9</v>
      </c>
      <c r="P20" s="62">
        <v>61</v>
      </c>
      <c r="Q20" s="60">
        <v>57.5</v>
      </c>
      <c r="R20" s="62">
        <v>0</v>
      </c>
      <c r="S20" s="60">
        <v>0</v>
      </c>
      <c r="T20" s="69" t="s">
        <v>91</v>
      </c>
      <c r="U20" s="59">
        <v>2.8</v>
      </c>
      <c r="V20" s="58">
        <v>14</v>
      </c>
      <c r="W20" s="64">
        <v>13.1</v>
      </c>
      <c r="X20" s="33">
        <v>715</v>
      </c>
      <c r="Y20" s="34">
        <v>100</v>
      </c>
    </row>
    <row r="21" spans="1:25" s="31" customFormat="1" ht="15" customHeight="1" x14ac:dyDescent="0.2">
      <c r="A21" s="26" t="s">
        <v>53</v>
      </c>
      <c r="B21" s="35" t="s">
        <v>5</v>
      </c>
      <c r="C21" s="49">
        <v>933</v>
      </c>
      <c r="D21" s="65">
        <v>16</v>
      </c>
      <c r="E21" s="51">
        <v>1.7</v>
      </c>
      <c r="F21" s="52">
        <v>917</v>
      </c>
      <c r="G21" s="51">
        <v>98.3</v>
      </c>
      <c r="H21" s="52" t="s">
        <v>91</v>
      </c>
      <c r="I21" s="53">
        <v>0.2</v>
      </c>
      <c r="J21" s="54">
        <v>4</v>
      </c>
      <c r="K21" s="53">
        <v>0.4</v>
      </c>
      <c r="L21" s="54">
        <v>61</v>
      </c>
      <c r="M21" s="53">
        <v>6.7</v>
      </c>
      <c r="N21" s="54">
        <v>431</v>
      </c>
      <c r="O21" s="53">
        <v>47</v>
      </c>
      <c r="P21" s="54">
        <v>371</v>
      </c>
      <c r="Q21" s="53">
        <v>40.5</v>
      </c>
      <c r="R21" s="54">
        <v>0</v>
      </c>
      <c r="S21" s="53">
        <v>0</v>
      </c>
      <c r="T21" s="55">
        <v>48</v>
      </c>
      <c r="U21" s="51">
        <v>5.2</v>
      </c>
      <c r="V21" s="52">
        <v>11</v>
      </c>
      <c r="W21" s="56">
        <v>1.2</v>
      </c>
      <c r="X21" s="28">
        <v>4134</v>
      </c>
      <c r="Y21" s="29">
        <v>99.9</v>
      </c>
    </row>
    <row r="22" spans="1:25" s="31" customFormat="1" ht="15" customHeight="1" x14ac:dyDescent="0.2">
      <c r="A22" s="26" t="s">
        <v>53</v>
      </c>
      <c r="B22" s="32" t="s">
        <v>6</v>
      </c>
      <c r="C22" s="57">
        <v>3602</v>
      </c>
      <c r="D22" s="58">
        <v>90</v>
      </c>
      <c r="E22" s="59">
        <v>2.5</v>
      </c>
      <c r="F22" s="58">
        <v>3512</v>
      </c>
      <c r="G22" s="59">
        <v>97.5</v>
      </c>
      <c r="H22" s="58">
        <v>13</v>
      </c>
      <c r="I22" s="60">
        <v>0.4</v>
      </c>
      <c r="J22" s="62">
        <v>17</v>
      </c>
      <c r="K22" s="60">
        <v>0.5</v>
      </c>
      <c r="L22" s="62">
        <v>386</v>
      </c>
      <c r="M22" s="60">
        <v>11</v>
      </c>
      <c r="N22" s="62">
        <v>904</v>
      </c>
      <c r="O22" s="60">
        <v>25.7</v>
      </c>
      <c r="P22" s="62">
        <v>2018</v>
      </c>
      <c r="Q22" s="60">
        <v>57.5</v>
      </c>
      <c r="R22" s="62">
        <v>5</v>
      </c>
      <c r="S22" s="60">
        <v>0.1</v>
      </c>
      <c r="T22" s="63">
        <v>169</v>
      </c>
      <c r="U22" s="59">
        <v>4.8</v>
      </c>
      <c r="V22" s="58">
        <v>142</v>
      </c>
      <c r="W22" s="64">
        <v>3.9</v>
      </c>
      <c r="X22" s="33">
        <v>1864</v>
      </c>
      <c r="Y22" s="34">
        <v>100</v>
      </c>
    </row>
    <row r="23" spans="1:25" s="31" customFormat="1" ht="15" customHeight="1" x14ac:dyDescent="0.2">
      <c r="A23" s="26" t="s">
        <v>53</v>
      </c>
      <c r="B23" s="35" t="s">
        <v>33</v>
      </c>
      <c r="C23" s="49">
        <v>143</v>
      </c>
      <c r="D23" s="52" t="s">
        <v>91</v>
      </c>
      <c r="E23" s="51">
        <v>0.7</v>
      </c>
      <c r="F23" s="52">
        <v>142</v>
      </c>
      <c r="G23" s="51">
        <v>99.3</v>
      </c>
      <c r="H23" s="65">
        <v>0</v>
      </c>
      <c r="I23" s="53">
        <v>0</v>
      </c>
      <c r="J23" s="54" t="s">
        <v>91</v>
      </c>
      <c r="K23" s="53">
        <v>1.4</v>
      </c>
      <c r="L23" s="54">
        <v>15</v>
      </c>
      <c r="M23" s="53">
        <v>10.6</v>
      </c>
      <c r="N23" s="54">
        <v>16</v>
      </c>
      <c r="O23" s="53">
        <v>11.3</v>
      </c>
      <c r="P23" s="54">
        <v>105</v>
      </c>
      <c r="Q23" s="53">
        <v>73.900000000000006</v>
      </c>
      <c r="R23" s="54">
        <v>0</v>
      </c>
      <c r="S23" s="53">
        <v>0</v>
      </c>
      <c r="T23" s="55">
        <v>4</v>
      </c>
      <c r="U23" s="51">
        <v>2.8</v>
      </c>
      <c r="V23" s="52">
        <v>8</v>
      </c>
      <c r="W23" s="56">
        <v>5.6</v>
      </c>
      <c r="X23" s="28">
        <v>1424</v>
      </c>
      <c r="Y23" s="29">
        <v>100</v>
      </c>
    </row>
    <row r="24" spans="1:25" s="31" customFormat="1" ht="15" customHeight="1" x14ac:dyDescent="0.2">
      <c r="A24" s="26" t="s">
        <v>53</v>
      </c>
      <c r="B24" s="32" t="s">
        <v>7</v>
      </c>
      <c r="C24" s="57">
        <v>533</v>
      </c>
      <c r="D24" s="58">
        <v>4</v>
      </c>
      <c r="E24" s="59">
        <v>0.8</v>
      </c>
      <c r="F24" s="58">
        <v>529</v>
      </c>
      <c r="G24" s="59">
        <v>99.2</v>
      </c>
      <c r="H24" s="58">
        <v>10</v>
      </c>
      <c r="I24" s="60">
        <v>1.9</v>
      </c>
      <c r="J24" s="62" t="s">
        <v>91</v>
      </c>
      <c r="K24" s="60">
        <v>0.6</v>
      </c>
      <c r="L24" s="62">
        <v>109</v>
      </c>
      <c r="M24" s="60">
        <v>20.6</v>
      </c>
      <c r="N24" s="62">
        <v>89</v>
      </c>
      <c r="O24" s="60">
        <v>16.8</v>
      </c>
      <c r="P24" s="62">
        <v>267</v>
      </c>
      <c r="Q24" s="60">
        <v>50.5</v>
      </c>
      <c r="R24" s="61" t="s">
        <v>91</v>
      </c>
      <c r="S24" s="60">
        <v>0.2</v>
      </c>
      <c r="T24" s="63">
        <v>50</v>
      </c>
      <c r="U24" s="59">
        <v>9.5</v>
      </c>
      <c r="V24" s="58">
        <v>21</v>
      </c>
      <c r="W24" s="64">
        <v>3.9</v>
      </c>
      <c r="X24" s="33">
        <v>1396</v>
      </c>
      <c r="Y24" s="34">
        <v>100</v>
      </c>
    </row>
    <row r="25" spans="1:25" s="31" customFormat="1" ht="15" customHeight="1" x14ac:dyDescent="0.2">
      <c r="A25" s="26" t="s">
        <v>53</v>
      </c>
      <c r="B25" s="35" t="s">
        <v>34</v>
      </c>
      <c r="C25" s="49">
        <v>157</v>
      </c>
      <c r="D25" s="52">
        <v>0</v>
      </c>
      <c r="E25" s="51">
        <v>0</v>
      </c>
      <c r="F25" s="52">
        <v>157</v>
      </c>
      <c r="G25" s="51">
        <v>100</v>
      </c>
      <c r="H25" s="52" t="s">
        <v>91</v>
      </c>
      <c r="I25" s="53">
        <v>1.3</v>
      </c>
      <c r="J25" s="54">
        <v>0</v>
      </c>
      <c r="K25" s="53">
        <v>0</v>
      </c>
      <c r="L25" s="54">
        <v>4</v>
      </c>
      <c r="M25" s="53">
        <v>2.5</v>
      </c>
      <c r="N25" s="54">
        <v>17</v>
      </c>
      <c r="O25" s="53">
        <v>10.8</v>
      </c>
      <c r="P25" s="54">
        <v>129</v>
      </c>
      <c r="Q25" s="53">
        <v>82.2</v>
      </c>
      <c r="R25" s="54">
        <v>0</v>
      </c>
      <c r="S25" s="53">
        <v>0</v>
      </c>
      <c r="T25" s="55">
        <v>5</v>
      </c>
      <c r="U25" s="51">
        <v>3.2</v>
      </c>
      <c r="V25" s="52" t="s">
        <v>91</v>
      </c>
      <c r="W25" s="56">
        <v>1.3</v>
      </c>
      <c r="X25" s="28">
        <v>1422</v>
      </c>
      <c r="Y25" s="29">
        <v>100</v>
      </c>
    </row>
    <row r="26" spans="1:25" s="31" customFormat="1" ht="15" customHeight="1" x14ac:dyDescent="0.2">
      <c r="A26" s="26" t="s">
        <v>53</v>
      </c>
      <c r="B26" s="32" t="s">
        <v>35</v>
      </c>
      <c r="C26" s="57">
        <v>268</v>
      </c>
      <c r="D26" s="58">
        <v>6</v>
      </c>
      <c r="E26" s="59">
        <v>2.2000000000000002</v>
      </c>
      <c r="F26" s="58">
        <v>262</v>
      </c>
      <c r="G26" s="59">
        <v>97.8</v>
      </c>
      <c r="H26" s="68" t="s">
        <v>91</v>
      </c>
      <c r="I26" s="60">
        <v>0.8</v>
      </c>
      <c r="J26" s="61" t="s">
        <v>91</v>
      </c>
      <c r="K26" s="60">
        <v>0.4</v>
      </c>
      <c r="L26" s="62">
        <v>14</v>
      </c>
      <c r="M26" s="60">
        <v>5.3</v>
      </c>
      <c r="N26" s="62">
        <v>163</v>
      </c>
      <c r="O26" s="60">
        <v>62.2</v>
      </c>
      <c r="P26" s="62">
        <v>79</v>
      </c>
      <c r="Q26" s="60">
        <v>30.2</v>
      </c>
      <c r="R26" s="62">
        <v>0</v>
      </c>
      <c r="S26" s="60">
        <v>0</v>
      </c>
      <c r="T26" s="63" t="s">
        <v>91</v>
      </c>
      <c r="U26" s="59">
        <v>1.1000000000000001</v>
      </c>
      <c r="V26" s="58">
        <v>11</v>
      </c>
      <c r="W26" s="64">
        <v>4.0999999999999996</v>
      </c>
      <c r="X26" s="33">
        <v>1343</v>
      </c>
      <c r="Y26" s="34">
        <v>100</v>
      </c>
    </row>
    <row r="27" spans="1:25" s="31" customFormat="1" ht="15" customHeight="1" x14ac:dyDescent="0.2">
      <c r="A27" s="26" t="s">
        <v>53</v>
      </c>
      <c r="B27" s="35" t="s">
        <v>8</v>
      </c>
      <c r="C27" s="49">
        <v>126</v>
      </c>
      <c r="D27" s="52" t="s">
        <v>91</v>
      </c>
      <c r="E27" s="51">
        <v>0.8</v>
      </c>
      <c r="F27" s="52">
        <v>125</v>
      </c>
      <c r="G27" s="51">
        <v>99.2</v>
      </c>
      <c r="H27" s="52">
        <v>0</v>
      </c>
      <c r="I27" s="53">
        <v>0</v>
      </c>
      <c r="J27" s="54">
        <v>0</v>
      </c>
      <c r="K27" s="53">
        <v>0</v>
      </c>
      <c r="L27" s="66" t="s">
        <v>91</v>
      </c>
      <c r="M27" s="53">
        <v>1.6</v>
      </c>
      <c r="N27" s="66" t="s">
        <v>91</v>
      </c>
      <c r="O27" s="53">
        <v>2.4</v>
      </c>
      <c r="P27" s="54">
        <v>113</v>
      </c>
      <c r="Q27" s="53">
        <v>90.4</v>
      </c>
      <c r="R27" s="54">
        <v>0</v>
      </c>
      <c r="S27" s="53">
        <v>0</v>
      </c>
      <c r="T27" s="67">
        <v>7</v>
      </c>
      <c r="U27" s="51">
        <v>5.6</v>
      </c>
      <c r="V27" s="52">
        <v>13</v>
      </c>
      <c r="W27" s="56">
        <v>10.3</v>
      </c>
      <c r="X27" s="28">
        <v>573</v>
      </c>
      <c r="Y27" s="29">
        <v>100</v>
      </c>
    </row>
    <row r="28" spans="1:25" s="31" customFormat="1" ht="15" customHeight="1" x14ac:dyDescent="0.2">
      <c r="A28" s="26" t="s">
        <v>53</v>
      </c>
      <c r="B28" s="32" t="s">
        <v>36</v>
      </c>
      <c r="C28" s="57">
        <v>69</v>
      </c>
      <c r="D28" s="58" t="s">
        <v>91</v>
      </c>
      <c r="E28" s="59">
        <v>2.9</v>
      </c>
      <c r="F28" s="58">
        <v>67</v>
      </c>
      <c r="G28" s="59">
        <v>97.1</v>
      </c>
      <c r="H28" s="68" t="s">
        <v>91</v>
      </c>
      <c r="I28" s="60">
        <v>3</v>
      </c>
      <c r="J28" s="62">
        <v>0</v>
      </c>
      <c r="K28" s="60">
        <v>0</v>
      </c>
      <c r="L28" s="62">
        <v>15</v>
      </c>
      <c r="M28" s="60">
        <v>22.4</v>
      </c>
      <c r="N28" s="62">
        <v>44</v>
      </c>
      <c r="O28" s="60">
        <v>65.7</v>
      </c>
      <c r="P28" s="62">
        <v>6</v>
      </c>
      <c r="Q28" s="60">
        <v>9</v>
      </c>
      <c r="R28" s="62">
        <v>0</v>
      </c>
      <c r="S28" s="60">
        <v>0</v>
      </c>
      <c r="T28" s="63">
        <v>0</v>
      </c>
      <c r="U28" s="59">
        <v>0</v>
      </c>
      <c r="V28" s="58">
        <v>6</v>
      </c>
      <c r="W28" s="64">
        <v>8.6999999999999993</v>
      </c>
      <c r="X28" s="33">
        <v>1435</v>
      </c>
      <c r="Y28" s="34">
        <v>100</v>
      </c>
    </row>
    <row r="29" spans="1:25" s="31" customFormat="1" ht="15" customHeight="1" x14ac:dyDescent="0.2">
      <c r="A29" s="26" t="s">
        <v>53</v>
      </c>
      <c r="B29" s="35" t="s">
        <v>37</v>
      </c>
      <c r="C29" s="49">
        <v>126</v>
      </c>
      <c r="D29" s="52" t="s">
        <v>91</v>
      </c>
      <c r="E29" s="51">
        <v>1.6</v>
      </c>
      <c r="F29" s="52">
        <v>124</v>
      </c>
      <c r="G29" s="51">
        <v>98.4</v>
      </c>
      <c r="H29" s="65" t="s">
        <v>91</v>
      </c>
      <c r="I29" s="53">
        <v>1.6</v>
      </c>
      <c r="J29" s="54" t="s">
        <v>91</v>
      </c>
      <c r="K29" s="53">
        <v>0.8</v>
      </c>
      <c r="L29" s="54">
        <v>14</v>
      </c>
      <c r="M29" s="53">
        <v>11.3</v>
      </c>
      <c r="N29" s="54">
        <v>13</v>
      </c>
      <c r="O29" s="53">
        <v>10.5</v>
      </c>
      <c r="P29" s="54">
        <v>88</v>
      </c>
      <c r="Q29" s="53">
        <v>71</v>
      </c>
      <c r="R29" s="54">
        <v>0</v>
      </c>
      <c r="S29" s="53">
        <v>0</v>
      </c>
      <c r="T29" s="55">
        <v>6</v>
      </c>
      <c r="U29" s="51">
        <v>4.8</v>
      </c>
      <c r="V29" s="52">
        <v>0</v>
      </c>
      <c r="W29" s="56">
        <v>0</v>
      </c>
      <c r="X29" s="28">
        <v>1859</v>
      </c>
      <c r="Y29" s="29">
        <v>99.9</v>
      </c>
    </row>
    <row r="30" spans="1:25" s="31" customFormat="1" ht="15" customHeight="1" x14ac:dyDescent="0.2">
      <c r="A30" s="26" t="s">
        <v>53</v>
      </c>
      <c r="B30" s="32" t="s">
        <v>38</v>
      </c>
      <c r="C30" s="57">
        <v>1116</v>
      </c>
      <c r="D30" s="58">
        <v>11</v>
      </c>
      <c r="E30" s="59">
        <v>1</v>
      </c>
      <c r="F30" s="58">
        <v>1105</v>
      </c>
      <c r="G30" s="59">
        <v>99</v>
      </c>
      <c r="H30" s="58">
        <v>7</v>
      </c>
      <c r="I30" s="60">
        <v>0.6</v>
      </c>
      <c r="J30" s="62">
        <v>13</v>
      </c>
      <c r="K30" s="60">
        <v>1.2</v>
      </c>
      <c r="L30" s="62">
        <v>60</v>
      </c>
      <c r="M30" s="60">
        <v>5.4</v>
      </c>
      <c r="N30" s="62">
        <v>316</v>
      </c>
      <c r="O30" s="60">
        <v>28.6</v>
      </c>
      <c r="P30" s="62">
        <v>682</v>
      </c>
      <c r="Q30" s="60">
        <v>61.7</v>
      </c>
      <c r="R30" s="62">
        <v>0</v>
      </c>
      <c r="S30" s="60">
        <v>0</v>
      </c>
      <c r="T30" s="63">
        <v>27</v>
      </c>
      <c r="U30" s="59">
        <v>2.4</v>
      </c>
      <c r="V30" s="58">
        <v>71</v>
      </c>
      <c r="W30" s="64">
        <v>6.4</v>
      </c>
      <c r="X30" s="33">
        <v>3672</v>
      </c>
      <c r="Y30" s="34">
        <v>100</v>
      </c>
    </row>
    <row r="31" spans="1:25" s="31" customFormat="1" ht="15" customHeight="1" x14ac:dyDescent="0.2">
      <c r="A31" s="26" t="s">
        <v>53</v>
      </c>
      <c r="B31" s="35" t="s">
        <v>9</v>
      </c>
      <c r="C31" s="49">
        <v>499</v>
      </c>
      <c r="D31" s="52">
        <v>11</v>
      </c>
      <c r="E31" s="51">
        <v>2.2000000000000002</v>
      </c>
      <c r="F31" s="52">
        <v>488</v>
      </c>
      <c r="G31" s="51">
        <v>97.8</v>
      </c>
      <c r="H31" s="52">
        <v>15</v>
      </c>
      <c r="I31" s="53">
        <v>3.1</v>
      </c>
      <c r="J31" s="54">
        <v>8</v>
      </c>
      <c r="K31" s="53">
        <v>1.6</v>
      </c>
      <c r="L31" s="54">
        <v>34</v>
      </c>
      <c r="M31" s="53">
        <v>7</v>
      </c>
      <c r="N31" s="54">
        <v>75</v>
      </c>
      <c r="O31" s="53">
        <v>15.4</v>
      </c>
      <c r="P31" s="54">
        <v>330</v>
      </c>
      <c r="Q31" s="53">
        <v>67.599999999999994</v>
      </c>
      <c r="R31" s="54">
        <v>0</v>
      </c>
      <c r="S31" s="53">
        <v>0</v>
      </c>
      <c r="T31" s="55">
        <v>26</v>
      </c>
      <c r="U31" s="51">
        <v>5.3</v>
      </c>
      <c r="V31" s="52">
        <v>12</v>
      </c>
      <c r="W31" s="56">
        <v>2.4</v>
      </c>
      <c r="X31" s="28">
        <v>2056</v>
      </c>
      <c r="Y31" s="29">
        <v>100</v>
      </c>
    </row>
    <row r="32" spans="1:25" s="31" customFormat="1" ht="15" customHeight="1" x14ac:dyDescent="0.2">
      <c r="A32" s="26" t="s">
        <v>53</v>
      </c>
      <c r="B32" s="32" t="s">
        <v>39</v>
      </c>
      <c r="C32" s="57">
        <v>495</v>
      </c>
      <c r="D32" s="58">
        <v>0</v>
      </c>
      <c r="E32" s="59">
        <v>0</v>
      </c>
      <c r="F32" s="58">
        <v>495</v>
      </c>
      <c r="G32" s="59">
        <v>100</v>
      </c>
      <c r="H32" s="58">
        <v>0</v>
      </c>
      <c r="I32" s="60">
        <v>0</v>
      </c>
      <c r="J32" s="62">
        <v>5</v>
      </c>
      <c r="K32" s="60">
        <v>1</v>
      </c>
      <c r="L32" s="62">
        <v>7</v>
      </c>
      <c r="M32" s="60">
        <v>1.4</v>
      </c>
      <c r="N32" s="62">
        <v>364</v>
      </c>
      <c r="O32" s="60">
        <v>73.5</v>
      </c>
      <c r="P32" s="62">
        <v>115</v>
      </c>
      <c r="Q32" s="60">
        <v>23.2</v>
      </c>
      <c r="R32" s="62">
        <v>0</v>
      </c>
      <c r="S32" s="60">
        <v>0</v>
      </c>
      <c r="T32" s="63">
        <v>4</v>
      </c>
      <c r="U32" s="59">
        <v>0.8</v>
      </c>
      <c r="V32" s="68" t="s">
        <v>91</v>
      </c>
      <c r="W32" s="64">
        <v>0.4</v>
      </c>
      <c r="X32" s="33">
        <v>967</v>
      </c>
      <c r="Y32" s="34">
        <v>100</v>
      </c>
    </row>
    <row r="33" spans="1:25" s="31" customFormat="1" ht="15" customHeight="1" x14ac:dyDescent="0.2">
      <c r="A33" s="26" t="s">
        <v>53</v>
      </c>
      <c r="B33" s="35" t="s">
        <v>23</v>
      </c>
      <c r="C33" s="49">
        <v>1662</v>
      </c>
      <c r="D33" s="52">
        <v>5</v>
      </c>
      <c r="E33" s="51">
        <v>0.3</v>
      </c>
      <c r="F33" s="52">
        <v>1657</v>
      </c>
      <c r="G33" s="51">
        <v>99.7</v>
      </c>
      <c r="H33" s="52">
        <v>11</v>
      </c>
      <c r="I33" s="53">
        <v>0.7</v>
      </c>
      <c r="J33" s="66" t="s">
        <v>91</v>
      </c>
      <c r="K33" s="53">
        <v>0.1</v>
      </c>
      <c r="L33" s="54">
        <v>125</v>
      </c>
      <c r="M33" s="53">
        <v>7.5</v>
      </c>
      <c r="N33" s="54">
        <v>249</v>
      </c>
      <c r="O33" s="53">
        <v>15</v>
      </c>
      <c r="P33" s="54">
        <v>1215</v>
      </c>
      <c r="Q33" s="53">
        <v>73.3</v>
      </c>
      <c r="R33" s="54">
        <v>4</v>
      </c>
      <c r="S33" s="53">
        <v>0.2</v>
      </c>
      <c r="T33" s="55">
        <v>52</v>
      </c>
      <c r="U33" s="51">
        <v>3.1</v>
      </c>
      <c r="V33" s="52">
        <v>30</v>
      </c>
      <c r="W33" s="56">
        <v>1.8</v>
      </c>
      <c r="X33" s="28">
        <v>2281</v>
      </c>
      <c r="Y33" s="29">
        <v>100</v>
      </c>
    </row>
    <row r="34" spans="1:25" s="31" customFormat="1" ht="15" customHeight="1" x14ac:dyDescent="0.2">
      <c r="A34" s="26" t="s">
        <v>53</v>
      </c>
      <c r="B34" s="32" t="s">
        <v>10</v>
      </c>
      <c r="C34" s="57">
        <v>156</v>
      </c>
      <c r="D34" s="58" t="s">
        <v>91</v>
      </c>
      <c r="E34" s="59">
        <v>1.3</v>
      </c>
      <c r="F34" s="58">
        <v>154</v>
      </c>
      <c r="G34" s="59">
        <v>98.7</v>
      </c>
      <c r="H34" s="58">
        <v>82</v>
      </c>
      <c r="I34" s="60">
        <v>53.2</v>
      </c>
      <c r="J34" s="62">
        <v>0</v>
      </c>
      <c r="K34" s="60">
        <v>0</v>
      </c>
      <c r="L34" s="62">
        <v>6</v>
      </c>
      <c r="M34" s="60">
        <v>3.9</v>
      </c>
      <c r="N34" s="61" t="s">
        <v>91</v>
      </c>
      <c r="O34" s="60">
        <v>1.3</v>
      </c>
      <c r="P34" s="62">
        <v>46</v>
      </c>
      <c r="Q34" s="60">
        <v>29.9</v>
      </c>
      <c r="R34" s="61">
        <v>0</v>
      </c>
      <c r="S34" s="60">
        <v>0</v>
      </c>
      <c r="T34" s="69">
        <v>18</v>
      </c>
      <c r="U34" s="59">
        <v>11.7</v>
      </c>
      <c r="V34" s="58">
        <v>51</v>
      </c>
      <c r="W34" s="64">
        <v>32.700000000000003</v>
      </c>
      <c r="X34" s="33">
        <v>794</v>
      </c>
      <c r="Y34" s="34">
        <v>100</v>
      </c>
    </row>
    <row r="35" spans="1:25" s="31" customFormat="1" ht="15" customHeight="1" x14ac:dyDescent="0.2">
      <c r="A35" s="26" t="s">
        <v>53</v>
      </c>
      <c r="B35" s="35" t="s">
        <v>40</v>
      </c>
      <c r="C35" s="49">
        <v>59</v>
      </c>
      <c r="D35" s="52" t="s">
        <v>91</v>
      </c>
      <c r="E35" s="51">
        <v>1.7</v>
      </c>
      <c r="F35" s="52">
        <v>58</v>
      </c>
      <c r="G35" s="51">
        <v>98.3</v>
      </c>
      <c r="H35" s="52">
        <v>4</v>
      </c>
      <c r="I35" s="53">
        <v>6.9</v>
      </c>
      <c r="J35" s="54">
        <v>0</v>
      </c>
      <c r="K35" s="53">
        <v>0</v>
      </c>
      <c r="L35" s="54">
        <v>10</v>
      </c>
      <c r="M35" s="53">
        <v>17.2</v>
      </c>
      <c r="N35" s="66">
        <v>10</v>
      </c>
      <c r="O35" s="53">
        <v>17.2</v>
      </c>
      <c r="P35" s="54">
        <v>34</v>
      </c>
      <c r="Q35" s="53">
        <v>58.6</v>
      </c>
      <c r="R35" s="54">
        <v>0</v>
      </c>
      <c r="S35" s="53">
        <v>0</v>
      </c>
      <c r="T35" s="67">
        <v>0</v>
      </c>
      <c r="U35" s="51">
        <v>0</v>
      </c>
      <c r="V35" s="65" t="s">
        <v>91</v>
      </c>
      <c r="W35" s="56">
        <v>3.4</v>
      </c>
      <c r="X35" s="28">
        <v>1050</v>
      </c>
      <c r="Y35" s="29">
        <v>100</v>
      </c>
    </row>
    <row r="36" spans="1:25" s="31" customFormat="1" ht="15" customHeight="1" x14ac:dyDescent="0.2">
      <c r="A36" s="26" t="s">
        <v>53</v>
      </c>
      <c r="B36" s="32" t="s">
        <v>41</v>
      </c>
      <c r="C36" s="57">
        <v>39</v>
      </c>
      <c r="D36" s="58">
        <v>0</v>
      </c>
      <c r="E36" s="59">
        <v>0</v>
      </c>
      <c r="F36" s="58">
        <v>39</v>
      </c>
      <c r="G36" s="59">
        <v>100</v>
      </c>
      <c r="H36" s="58">
        <v>5</v>
      </c>
      <c r="I36" s="60">
        <v>12.8</v>
      </c>
      <c r="J36" s="61" t="s">
        <v>91</v>
      </c>
      <c r="K36" s="60">
        <v>2.6</v>
      </c>
      <c r="L36" s="62" t="s">
        <v>91</v>
      </c>
      <c r="M36" s="60">
        <v>2.6</v>
      </c>
      <c r="N36" s="62">
        <v>4</v>
      </c>
      <c r="O36" s="60">
        <v>10.3</v>
      </c>
      <c r="P36" s="62">
        <v>21</v>
      </c>
      <c r="Q36" s="60">
        <v>53.8</v>
      </c>
      <c r="R36" s="62" t="s">
        <v>91</v>
      </c>
      <c r="S36" s="60">
        <v>7.7</v>
      </c>
      <c r="T36" s="69">
        <v>4</v>
      </c>
      <c r="U36" s="59">
        <v>10.3</v>
      </c>
      <c r="V36" s="58" t="s">
        <v>91</v>
      </c>
      <c r="W36" s="64">
        <v>5.0999999999999996</v>
      </c>
      <c r="X36" s="33">
        <v>652</v>
      </c>
      <c r="Y36" s="34">
        <v>100</v>
      </c>
    </row>
    <row r="37" spans="1:25" s="31" customFormat="1" ht="15" customHeight="1" x14ac:dyDescent="0.2">
      <c r="A37" s="26" t="s">
        <v>53</v>
      </c>
      <c r="B37" s="35" t="s">
        <v>11</v>
      </c>
      <c r="C37" s="49">
        <v>19</v>
      </c>
      <c r="D37" s="52" t="s">
        <v>91</v>
      </c>
      <c r="E37" s="51">
        <v>5.3</v>
      </c>
      <c r="F37" s="52">
        <v>18</v>
      </c>
      <c r="G37" s="51">
        <v>94.7</v>
      </c>
      <c r="H37" s="52">
        <v>0</v>
      </c>
      <c r="I37" s="53">
        <v>0</v>
      </c>
      <c r="J37" s="54">
        <v>0</v>
      </c>
      <c r="K37" s="53">
        <v>0</v>
      </c>
      <c r="L37" s="54">
        <v>0</v>
      </c>
      <c r="M37" s="53">
        <v>0</v>
      </c>
      <c r="N37" s="54">
        <v>0</v>
      </c>
      <c r="O37" s="53">
        <v>0</v>
      </c>
      <c r="P37" s="54">
        <v>18</v>
      </c>
      <c r="Q37" s="53">
        <v>100</v>
      </c>
      <c r="R37" s="54">
        <v>0</v>
      </c>
      <c r="S37" s="53">
        <v>0</v>
      </c>
      <c r="T37" s="55">
        <v>0</v>
      </c>
      <c r="U37" s="51">
        <v>0</v>
      </c>
      <c r="V37" s="52">
        <v>0</v>
      </c>
      <c r="W37" s="56">
        <v>0</v>
      </c>
      <c r="X37" s="28">
        <v>482</v>
      </c>
      <c r="Y37" s="29">
        <v>100</v>
      </c>
    </row>
    <row r="38" spans="1:25" s="31" customFormat="1" ht="15" customHeight="1" x14ac:dyDescent="0.2">
      <c r="A38" s="26" t="s">
        <v>53</v>
      </c>
      <c r="B38" s="32" t="s">
        <v>12</v>
      </c>
      <c r="C38" s="57">
        <v>36</v>
      </c>
      <c r="D38" s="58">
        <v>0</v>
      </c>
      <c r="E38" s="59">
        <v>0</v>
      </c>
      <c r="F38" s="58">
        <v>36</v>
      </c>
      <c r="G38" s="59">
        <v>100</v>
      </c>
      <c r="H38" s="58">
        <v>0</v>
      </c>
      <c r="I38" s="60">
        <v>0</v>
      </c>
      <c r="J38" s="62" t="s">
        <v>91</v>
      </c>
      <c r="K38" s="60">
        <v>5.6</v>
      </c>
      <c r="L38" s="62">
        <v>6</v>
      </c>
      <c r="M38" s="60">
        <v>16.7</v>
      </c>
      <c r="N38" s="62">
        <v>11</v>
      </c>
      <c r="O38" s="60">
        <v>30.6</v>
      </c>
      <c r="P38" s="62">
        <v>17</v>
      </c>
      <c r="Q38" s="60">
        <v>47.2</v>
      </c>
      <c r="R38" s="62">
        <v>0</v>
      </c>
      <c r="S38" s="60">
        <v>0</v>
      </c>
      <c r="T38" s="63">
        <v>0</v>
      </c>
      <c r="U38" s="59">
        <v>0</v>
      </c>
      <c r="V38" s="58">
        <v>4</v>
      </c>
      <c r="W38" s="64">
        <v>11.1</v>
      </c>
      <c r="X38" s="33">
        <v>2469</v>
      </c>
      <c r="Y38" s="34">
        <v>100</v>
      </c>
    </row>
    <row r="39" spans="1:25" s="31" customFormat="1" ht="15" customHeight="1" x14ac:dyDescent="0.2">
      <c r="A39" s="26" t="s">
        <v>53</v>
      </c>
      <c r="B39" s="35" t="s">
        <v>13</v>
      </c>
      <c r="C39" s="49">
        <v>1340</v>
      </c>
      <c r="D39" s="52">
        <v>6</v>
      </c>
      <c r="E39" s="51">
        <v>0.4</v>
      </c>
      <c r="F39" s="52">
        <v>1334</v>
      </c>
      <c r="G39" s="51">
        <v>99.6</v>
      </c>
      <c r="H39" s="52">
        <v>70</v>
      </c>
      <c r="I39" s="53">
        <v>5.2</v>
      </c>
      <c r="J39" s="54">
        <v>8</v>
      </c>
      <c r="K39" s="53">
        <v>0.6</v>
      </c>
      <c r="L39" s="54">
        <v>971</v>
      </c>
      <c r="M39" s="53">
        <v>72.8</v>
      </c>
      <c r="N39" s="54">
        <v>52</v>
      </c>
      <c r="O39" s="53">
        <v>3.9</v>
      </c>
      <c r="P39" s="54">
        <v>194</v>
      </c>
      <c r="Q39" s="53">
        <v>14.5</v>
      </c>
      <c r="R39" s="54">
        <v>0</v>
      </c>
      <c r="S39" s="53">
        <v>0</v>
      </c>
      <c r="T39" s="55">
        <v>39</v>
      </c>
      <c r="U39" s="51">
        <v>2.9</v>
      </c>
      <c r="V39" s="52">
        <v>232</v>
      </c>
      <c r="W39" s="56">
        <v>17.3</v>
      </c>
      <c r="X39" s="28">
        <v>872</v>
      </c>
      <c r="Y39" s="29">
        <v>100</v>
      </c>
    </row>
    <row r="40" spans="1:25" s="31" customFormat="1" ht="15" customHeight="1" x14ac:dyDescent="0.2">
      <c r="A40" s="26" t="s">
        <v>53</v>
      </c>
      <c r="B40" s="32" t="s">
        <v>14</v>
      </c>
      <c r="C40" s="57">
        <v>219</v>
      </c>
      <c r="D40" s="58" t="s">
        <v>91</v>
      </c>
      <c r="E40" s="59">
        <v>0.5</v>
      </c>
      <c r="F40" s="58">
        <v>218</v>
      </c>
      <c r="G40" s="59">
        <v>99.5</v>
      </c>
      <c r="H40" s="68" t="s">
        <v>91</v>
      </c>
      <c r="I40" s="60">
        <v>0.9</v>
      </c>
      <c r="J40" s="62">
        <v>0</v>
      </c>
      <c r="K40" s="60">
        <v>0</v>
      </c>
      <c r="L40" s="62">
        <v>21</v>
      </c>
      <c r="M40" s="60">
        <v>9.6</v>
      </c>
      <c r="N40" s="62">
        <v>35</v>
      </c>
      <c r="O40" s="60">
        <v>16.100000000000001</v>
      </c>
      <c r="P40" s="62">
        <v>158</v>
      </c>
      <c r="Q40" s="60">
        <v>72.5</v>
      </c>
      <c r="R40" s="62">
        <v>0</v>
      </c>
      <c r="S40" s="60">
        <v>0</v>
      </c>
      <c r="T40" s="69" t="s">
        <v>91</v>
      </c>
      <c r="U40" s="59">
        <v>0.9</v>
      </c>
      <c r="V40" s="58" t="s">
        <v>91</v>
      </c>
      <c r="W40" s="64">
        <v>1.4</v>
      </c>
      <c r="X40" s="33">
        <v>4894</v>
      </c>
      <c r="Y40" s="34">
        <v>100</v>
      </c>
    </row>
    <row r="41" spans="1:25" s="31" customFormat="1" ht="15" customHeight="1" x14ac:dyDescent="0.2">
      <c r="A41" s="26" t="s">
        <v>53</v>
      </c>
      <c r="B41" s="35" t="s">
        <v>15</v>
      </c>
      <c r="C41" s="49">
        <v>836</v>
      </c>
      <c r="D41" s="65">
        <v>14</v>
      </c>
      <c r="E41" s="51">
        <v>1.7</v>
      </c>
      <c r="F41" s="52">
        <v>822</v>
      </c>
      <c r="G41" s="51">
        <v>98.3</v>
      </c>
      <c r="H41" s="52">
        <v>20</v>
      </c>
      <c r="I41" s="53">
        <v>2.4</v>
      </c>
      <c r="J41" s="66">
        <v>4</v>
      </c>
      <c r="K41" s="53">
        <v>0.5</v>
      </c>
      <c r="L41" s="54">
        <v>88</v>
      </c>
      <c r="M41" s="53">
        <v>10.7</v>
      </c>
      <c r="N41" s="54">
        <v>434</v>
      </c>
      <c r="O41" s="53">
        <v>52.8</v>
      </c>
      <c r="P41" s="54">
        <v>233</v>
      </c>
      <c r="Q41" s="53">
        <v>28.3</v>
      </c>
      <c r="R41" s="54" t="s">
        <v>91</v>
      </c>
      <c r="S41" s="53">
        <v>0.4</v>
      </c>
      <c r="T41" s="55">
        <v>40</v>
      </c>
      <c r="U41" s="51">
        <v>4.9000000000000004</v>
      </c>
      <c r="V41" s="52">
        <v>34</v>
      </c>
      <c r="W41" s="56">
        <v>4.0999999999999996</v>
      </c>
      <c r="X41" s="28">
        <v>2587</v>
      </c>
      <c r="Y41" s="29">
        <v>100</v>
      </c>
    </row>
    <row r="42" spans="1:25" s="31" customFormat="1" ht="15" customHeight="1" x14ac:dyDescent="0.2">
      <c r="A42" s="26" t="s">
        <v>53</v>
      </c>
      <c r="B42" s="32" t="s">
        <v>16</v>
      </c>
      <c r="C42" s="57">
        <v>66</v>
      </c>
      <c r="D42" s="58">
        <v>0</v>
      </c>
      <c r="E42" s="59">
        <v>0</v>
      </c>
      <c r="F42" s="58">
        <v>66</v>
      </c>
      <c r="G42" s="59">
        <v>100</v>
      </c>
      <c r="H42" s="58">
        <v>34</v>
      </c>
      <c r="I42" s="60">
        <v>51.5</v>
      </c>
      <c r="J42" s="62">
        <v>0</v>
      </c>
      <c r="K42" s="60">
        <v>0</v>
      </c>
      <c r="L42" s="62">
        <v>4</v>
      </c>
      <c r="M42" s="60">
        <v>6.1</v>
      </c>
      <c r="N42" s="61">
        <v>9</v>
      </c>
      <c r="O42" s="60">
        <v>13.6</v>
      </c>
      <c r="P42" s="62">
        <v>19</v>
      </c>
      <c r="Q42" s="60">
        <v>28.8</v>
      </c>
      <c r="R42" s="62">
        <v>0</v>
      </c>
      <c r="S42" s="60">
        <v>0</v>
      </c>
      <c r="T42" s="63">
        <v>0</v>
      </c>
      <c r="U42" s="59">
        <v>0</v>
      </c>
      <c r="V42" s="68">
        <v>6</v>
      </c>
      <c r="W42" s="64">
        <v>9.1</v>
      </c>
      <c r="X42" s="33">
        <v>451</v>
      </c>
      <c r="Y42" s="34">
        <v>100</v>
      </c>
    </row>
    <row r="43" spans="1:25" s="31" customFormat="1" ht="15" customHeight="1" x14ac:dyDescent="0.2">
      <c r="A43" s="26" t="s">
        <v>53</v>
      </c>
      <c r="B43" s="35" t="s">
        <v>17</v>
      </c>
      <c r="C43" s="49">
        <v>15525</v>
      </c>
      <c r="D43" s="52">
        <v>457</v>
      </c>
      <c r="E43" s="51">
        <v>2.9</v>
      </c>
      <c r="F43" s="52">
        <v>15068</v>
      </c>
      <c r="G43" s="51">
        <v>97.1</v>
      </c>
      <c r="H43" s="52">
        <v>30</v>
      </c>
      <c r="I43" s="53">
        <v>0.2</v>
      </c>
      <c r="J43" s="54">
        <v>46</v>
      </c>
      <c r="K43" s="53">
        <v>0.3</v>
      </c>
      <c r="L43" s="54">
        <v>546</v>
      </c>
      <c r="M43" s="53">
        <v>3.6</v>
      </c>
      <c r="N43" s="54">
        <v>3739</v>
      </c>
      <c r="O43" s="53">
        <v>24.8</v>
      </c>
      <c r="P43" s="54">
        <v>9834</v>
      </c>
      <c r="Q43" s="53">
        <v>65.3</v>
      </c>
      <c r="R43" s="54">
        <v>13</v>
      </c>
      <c r="S43" s="53">
        <v>0.1</v>
      </c>
      <c r="T43" s="55">
        <v>860</v>
      </c>
      <c r="U43" s="51">
        <v>5.7</v>
      </c>
      <c r="V43" s="52">
        <v>153</v>
      </c>
      <c r="W43" s="56">
        <v>1</v>
      </c>
      <c r="X43" s="28">
        <v>3609</v>
      </c>
      <c r="Y43" s="29">
        <v>100</v>
      </c>
    </row>
    <row r="44" spans="1:25" s="31" customFormat="1" ht="15" customHeight="1" x14ac:dyDescent="0.2">
      <c r="A44" s="26" t="s">
        <v>53</v>
      </c>
      <c r="B44" s="32" t="s">
        <v>18</v>
      </c>
      <c r="C44" s="57">
        <v>3523</v>
      </c>
      <c r="D44" s="58" t="s">
        <v>91</v>
      </c>
      <c r="E44" s="59">
        <v>0</v>
      </c>
      <c r="F44" s="58">
        <v>3522</v>
      </c>
      <c r="G44" s="59">
        <v>100</v>
      </c>
      <c r="H44" s="58">
        <v>361</v>
      </c>
      <c r="I44" s="60">
        <v>10.199999999999999</v>
      </c>
      <c r="J44" s="62" t="s">
        <v>91</v>
      </c>
      <c r="K44" s="60">
        <v>0.1</v>
      </c>
      <c r="L44" s="62">
        <v>645</v>
      </c>
      <c r="M44" s="60">
        <v>18.3</v>
      </c>
      <c r="N44" s="62">
        <v>1417</v>
      </c>
      <c r="O44" s="60">
        <v>40.200000000000003</v>
      </c>
      <c r="P44" s="62">
        <v>774</v>
      </c>
      <c r="Q44" s="60">
        <v>22</v>
      </c>
      <c r="R44" s="62">
        <v>5</v>
      </c>
      <c r="S44" s="60">
        <v>0.1</v>
      </c>
      <c r="T44" s="63">
        <v>318</v>
      </c>
      <c r="U44" s="59">
        <v>9</v>
      </c>
      <c r="V44" s="58">
        <v>319</v>
      </c>
      <c r="W44" s="64">
        <v>9.1</v>
      </c>
      <c r="X44" s="33">
        <v>1811</v>
      </c>
      <c r="Y44" s="34">
        <v>100</v>
      </c>
    </row>
    <row r="45" spans="1:25" s="31" customFormat="1" ht="15" customHeight="1" x14ac:dyDescent="0.2">
      <c r="A45" s="26" t="s">
        <v>53</v>
      </c>
      <c r="B45" s="35" t="s">
        <v>42</v>
      </c>
      <c r="C45" s="49">
        <v>204</v>
      </c>
      <c r="D45" s="52" t="s">
        <v>91</v>
      </c>
      <c r="E45" s="51">
        <v>1</v>
      </c>
      <c r="F45" s="52">
        <v>202</v>
      </c>
      <c r="G45" s="51">
        <v>99</v>
      </c>
      <c r="H45" s="52" t="s">
        <v>91</v>
      </c>
      <c r="I45" s="53">
        <v>1</v>
      </c>
      <c r="J45" s="66">
        <v>4</v>
      </c>
      <c r="K45" s="53">
        <v>2</v>
      </c>
      <c r="L45" s="54">
        <v>56</v>
      </c>
      <c r="M45" s="53">
        <v>27.7</v>
      </c>
      <c r="N45" s="54">
        <v>11</v>
      </c>
      <c r="O45" s="53">
        <v>5.4</v>
      </c>
      <c r="P45" s="54">
        <v>115</v>
      </c>
      <c r="Q45" s="53">
        <v>56.9</v>
      </c>
      <c r="R45" s="54">
        <v>4</v>
      </c>
      <c r="S45" s="53">
        <v>2</v>
      </c>
      <c r="T45" s="55">
        <v>10</v>
      </c>
      <c r="U45" s="51">
        <v>5</v>
      </c>
      <c r="V45" s="52">
        <v>10</v>
      </c>
      <c r="W45" s="56">
        <v>4.9000000000000004</v>
      </c>
      <c r="X45" s="28">
        <v>1309</v>
      </c>
      <c r="Y45" s="29">
        <v>100</v>
      </c>
    </row>
    <row r="46" spans="1:25" s="31" customFormat="1" ht="15" customHeight="1" x14ac:dyDescent="0.2">
      <c r="A46" s="26" t="s">
        <v>53</v>
      </c>
      <c r="B46" s="32" t="s">
        <v>19</v>
      </c>
      <c r="C46" s="57">
        <v>277</v>
      </c>
      <c r="D46" s="58" t="s">
        <v>91</v>
      </c>
      <c r="E46" s="59">
        <v>0.7</v>
      </c>
      <c r="F46" s="58">
        <v>275</v>
      </c>
      <c r="G46" s="59">
        <v>99.3</v>
      </c>
      <c r="H46" s="68" t="s">
        <v>91</v>
      </c>
      <c r="I46" s="60">
        <v>0.7</v>
      </c>
      <c r="J46" s="62" t="s">
        <v>91</v>
      </c>
      <c r="K46" s="60">
        <v>0.4</v>
      </c>
      <c r="L46" s="62">
        <v>61</v>
      </c>
      <c r="M46" s="60">
        <v>22.2</v>
      </c>
      <c r="N46" s="62">
        <v>64</v>
      </c>
      <c r="O46" s="60">
        <v>23.3</v>
      </c>
      <c r="P46" s="62">
        <v>125</v>
      </c>
      <c r="Q46" s="60">
        <v>45.5</v>
      </c>
      <c r="R46" s="62">
        <v>0</v>
      </c>
      <c r="S46" s="60">
        <v>0</v>
      </c>
      <c r="T46" s="63">
        <v>22</v>
      </c>
      <c r="U46" s="59">
        <v>8</v>
      </c>
      <c r="V46" s="58">
        <v>9</v>
      </c>
      <c r="W46" s="64">
        <v>3.2</v>
      </c>
      <c r="X46" s="33">
        <v>3056</v>
      </c>
      <c r="Y46" s="34">
        <v>93</v>
      </c>
    </row>
    <row r="47" spans="1:25" s="31" customFormat="1" ht="15" customHeight="1" x14ac:dyDescent="0.2">
      <c r="A47" s="26" t="s">
        <v>53</v>
      </c>
      <c r="B47" s="35" t="s">
        <v>43</v>
      </c>
      <c r="C47" s="49">
        <v>0</v>
      </c>
      <c r="D47" s="52">
        <v>0</v>
      </c>
      <c r="E47" s="51">
        <v>0</v>
      </c>
      <c r="F47" s="52">
        <v>0</v>
      </c>
      <c r="G47" s="51">
        <v>0</v>
      </c>
      <c r="H47" s="52">
        <v>0</v>
      </c>
      <c r="I47" s="53">
        <v>0</v>
      </c>
      <c r="J47" s="54">
        <v>0</v>
      </c>
      <c r="K47" s="53">
        <v>0</v>
      </c>
      <c r="L47" s="54">
        <v>0</v>
      </c>
      <c r="M47" s="53">
        <v>0</v>
      </c>
      <c r="N47" s="54">
        <v>0</v>
      </c>
      <c r="O47" s="53">
        <v>0</v>
      </c>
      <c r="P47" s="54">
        <v>0</v>
      </c>
      <c r="Q47" s="53">
        <v>0</v>
      </c>
      <c r="R47" s="54">
        <v>0</v>
      </c>
      <c r="S47" s="53">
        <v>0</v>
      </c>
      <c r="T47" s="55">
        <v>0</v>
      </c>
      <c r="U47" s="51">
        <v>0</v>
      </c>
      <c r="V47" s="52">
        <v>0</v>
      </c>
      <c r="W47" s="56">
        <v>0</v>
      </c>
      <c r="X47" s="28">
        <v>293</v>
      </c>
      <c r="Y47" s="29">
        <v>100</v>
      </c>
    </row>
    <row r="48" spans="1:25" s="31" customFormat="1" ht="15" customHeight="1" x14ac:dyDescent="0.2">
      <c r="A48" s="26" t="s">
        <v>53</v>
      </c>
      <c r="B48" s="32" t="s">
        <v>20</v>
      </c>
      <c r="C48" s="57">
        <v>1696</v>
      </c>
      <c r="D48" s="58">
        <v>18</v>
      </c>
      <c r="E48" s="59">
        <v>1.1000000000000001</v>
      </c>
      <c r="F48" s="58">
        <v>1678</v>
      </c>
      <c r="G48" s="59">
        <v>98.9</v>
      </c>
      <c r="H48" s="58">
        <v>14</v>
      </c>
      <c r="I48" s="60">
        <v>0.8</v>
      </c>
      <c r="J48" s="61">
        <v>8</v>
      </c>
      <c r="K48" s="60">
        <v>0.5</v>
      </c>
      <c r="L48" s="62">
        <v>50</v>
      </c>
      <c r="M48" s="60">
        <v>3</v>
      </c>
      <c r="N48" s="62">
        <v>996</v>
      </c>
      <c r="O48" s="60">
        <v>59.4</v>
      </c>
      <c r="P48" s="62">
        <v>577</v>
      </c>
      <c r="Q48" s="60">
        <v>34.4</v>
      </c>
      <c r="R48" s="61">
        <v>0</v>
      </c>
      <c r="S48" s="60">
        <v>0</v>
      </c>
      <c r="T48" s="63">
        <v>33</v>
      </c>
      <c r="U48" s="59">
        <v>2</v>
      </c>
      <c r="V48" s="58">
        <v>35</v>
      </c>
      <c r="W48" s="64">
        <v>2.1</v>
      </c>
      <c r="X48" s="33">
        <v>1226</v>
      </c>
      <c r="Y48" s="34">
        <v>100</v>
      </c>
    </row>
    <row r="49" spans="1:26" s="31" customFormat="1" ht="15" customHeight="1" x14ac:dyDescent="0.2">
      <c r="A49" s="26" t="s">
        <v>53</v>
      </c>
      <c r="B49" s="35" t="s">
        <v>44</v>
      </c>
      <c r="C49" s="49">
        <v>14</v>
      </c>
      <c r="D49" s="52">
        <v>0</v>
      </c>
      <c r="E49" s="51">
        <v>0</v>
      </c>
      <c r="F49" s="52">
        <v>14</v>
      </c>
      <c r="G49" s="51">
        <v>100</v>
      </c>
      <c r="H49" s="52" t="s">
        <v>91</v>
      </c>
      <c r="I49" s="53">
        <v>14.3</v>
      </c>
      <c r="J49" s="54">
        <v>0</v>
      </c>
      <c r="K49" s="53">
        <v>0</v>
      </c>
      <c r="L49" s="54">
        <v>0</v>
      </c>
      <c r="M49" s="53">
        <v>0</v>
      </c>
      <c r="N49" s="66" t="s">
        <v>91</v>
      </c>
      <c r="O49" s="53">
        <v>14.3</v>
      </c>
      <c r="P49" s="54">
        <v>10</v>
      </c>
      <c r="Q49" s="53">
        <v>71.400000000000006</v>
      </c>
      <c r="R49" s="54">
        <v>0</v>
      </c>
      <c r="S49" s="53">
        <v>0</v>
      </c>
      <c r="T49" s="67">
        <v>0</v>
      </c>
      <c r="U49" s="51">
        <v>0</v>
      </c>
      <c r="V49" s="65">
        <v>0</v>
      </c>
      <c r="W49" s="56">
        <v>0</v>
      </c>
      <c r="X49" s="28">
        <v>687</v>
      </c>
      <c r="Y49" s="29">
        <v>100</v>
      </c>
    </row>
    <row r="50" spans="1:26" s="31" customFormat="1" ht="15" customHeight="1" x14ac:dyDescent="0.2">
      <c r="A50" s="26" t="s">
        <v>53</v>
      </c>
      <c r="B50" s="32" t="s">
        <v>45</v>
      </c>
      <c r="C50" s="57">
        <v>1305</v>
      </c>
      <c r="D50" s="68" t="s">
        <v>91</v>
      </c>
      <c r="E50" s="59">
        <v>0.2</v>
      </c>
      <c r="F50" s="58">
        <v>1303</v>
      </c>
      <c r="G50" s="59">
        <v>99.8</v>
      </c>
      <c r="H50" s="58" t="s">
        <v>91</v>
      </c>
      <c r="I50" s="60">
        <v>0.2</v>
      </c>
      <c r="J50" s="62">
        <v>5</v>
      </c>
      <c r="K50" s="60">
        <v>0.4</v>
      </c>
      <c r="L50" s="62">
        <v>72</v>
      </c>
      <c r="M50" s="60">
        <v>5.5</v>
      </c>
      <c r="N50" s="62">
        <v>789</v>
      </c>
      <c r="O50" s="60">
        <v>60.6</v>
      </c>
      <c r="P50" s="62">
        <v>416</v>
      </c>
      <c r="Q50" s="60">
        <v>31.9</v>
      </c>
      <c r="R50" s="61" t="s">
        <v>91</v>
      </c>
      <c r="S50" s="60">
        <v>0.1</v>
      </c>
      <c r="T50" s="63">
        <v>17</v>
      </c>
      <c r="U50" s="59">
        <v>1.3</v>
      </c>
      <c r="V50" s="58">
        <v>20</v>
      </c>
      <c r="W50" s="64">
        <v>1.5</v>
      </c>
      <c r="X50" s="33">
        <v>1798</v>
      </c>
      <c r="Y50" s="34">
        <v>98.9</v>
      </c>
    </row>
    <row r="51" spans="1:26" s="31" customFormat="1" ht="15" customHeight="1" x14ac:dyDescent="0.2">
      <c r="A51" s="26" t="s">
        <v>53</v>
      </c>
      <c r="B51" s="35" t="s">
        <v>21</v>
      </c>
      <c r="C51" s="49">
        <v>771</v>
      </c>
      <c r="D51" s="52">
        <v>21</v>
      </c>
      <c r="E51" s="51">
        <v>2.7</v>
      </c>
      <c r="F51" s="52">
        <v>750</v>
      </c>
      <c r="G51" s="51">
        <v>97.3</v>
      </c>
      <c r="H51" s="52">
        <v>9</v>
      </c>
      <c r="I51" s="53">
        <v>1.2</v>
      </c>
      <c r="J51" s="54" t="s">
        <v>91</v>
      </c>
      <c r="K51" s="53">
        <v>0.4</v>
      </c>
      <c r="L51" s="54">
        <v>344</v>
      </c>
      <c r="M51" s="53">
        <v>45.9</v>
      </c>
      <c r="N51" s="54">
        <v>116</v>
      </c>
      <c r="O51" s="53">
        <v>15.5</v>
      </c>
      <c r="P51" s="54">
        <v>261</v>
      </c>
      <c r="Q51" s="53">
        <v>34.799999999999997</v>
      </c>
      <c r="R51" s="54" t="s">
        <v>91</v>
      </c>
      <c r="S51" s="53">
        <v>0.4</v>
      </c>
      <c r="T51" s="55">
        <v>14</v>
      </c>
      <c r="U51" s="51">
        <v>1.9</v>
      </c>
      <c r="V51" s="52">
        <v>46</v>
      </c>
      <c r="W51" s="56">
        <v>6</v>
      </c>
      <c r="X51" s="28">
        <v>8574</v>
      </c>
      <c r="Y51" s="29">
        <v>100</v>
      </c>
    </row>
    <row r="52" spans="1:26" s="31" customFormat="1" ht="15" customHeight="1" x14ac:dyDescent="0.2">
      <c r="A52" s="26" t="s">
        <v>53</v>
      </c>
      <c r="B52" s="32" t="s">
        <v>46</v>
      </c>
      <c r="C52" s="57">
        <v>76</v>
      </c>
      <c r="D52" s="58" t="s">
        <v>91</v>
      </c>
      <c r="E52" s="59">
        <v>1.3</v>
      </c>
      <c r="F52" s="58">
        <v>75</v>
      </c>
      <c r="G52" s="59">
        <v>98.7</v>
      </c>
      <c r="H52" s="58" t="s">
        <v>91</v>
      </c>
      <c r="I52" s="60">
        <v>2.7</v>
      </c>
      <c r="J52" s="62">
        <v>7</v>
      </c>
      <c r="K52" s="60">
        <v>9.3000000000000007</v>
      </c>
      <c r="L52" s="62">
        <v>21</v>
      </c>
      <c r="M52" s="60">
        <v>28</v>
      </c>
      <c r="N52" s="61">
        <v>4</v>
      </c>
      <c r="O52" s="60">
        <v>5.3</v>
      </c>
      <c r="P52" s="62">
        <v>41</v>
      </c>
      <c r="Q52" s="60">
        <v>54.7</v>
      </c>
      <c r="R52" s="62">
        <v>0</v>
      </c>
      <c r="S52" s="60">
        <v>0</v>
      </c>
      <c r="T52" s="63">
        <v>0</v>
      </c>
      <c r="U52" s="59">
        <v>0</v>
      </c>
      <c r="V52" s="58" t="s">
        <v>91</v>
      </c>
      <c r="W52" s="64">
        <v>2.6</v>
      </c>
      <c r="X52" s="33">
        <v>990</v>
      </c>
      <c r="Y52" s="34">
        <v>99.9</v>
      </c>
    </row>
    <row r="53" spans="1:26" s="31" customFormat="1" ht="15" customHeight="1" x14ac:dyDescent="0.2">
      <c r="A53" s="26" t="s">
        <v>53</v>
      </c>
      <c r="B53" s="35" t="s">
        <v>47</v>
      </c>
      <c r="C53" s="49">
        <v>18</v>
      </c>
      <c r="D53" s="52">
        <v>0</v>
      </c>
      <c r="E53" s="51">
        <v>0</v>
      </c>
      <c r="F53" s="52">
        <v>18</v>
      </c>
      <c r="G53" s="51">
        <v>100</v>
      </c>
      <c r="H53" s="52">
        <v>0</v>
      </c>
      <c r="I53" s="53">
        <v>0</v>
      </c>
      <c r="J53" s="54">
        <v>0</v>
      </c>
      <c r="K53" s="53">
        <v>0</v>
      </c>
      <c r="L53" s="54">
        <v>0</v>
      </c>
      <c r="M53" s="53">
        <v>0</v>
      </c>
      <c r="N53" s="54">
        <v>0</v>
      </c>
      <c r="O53" s="53">
        <v>0</v>
      </c>
      <c r="P53" s="54">
        <v>18</v>
      </c>
      <c r="Q53" s="53">
        <v>100</v>
      </c>
      <c r="R53" s="54">
        <v>0</v>
      </c>
      <c r="S53" s="53">
        <v>0</v>
      </c>
      <c r="T53" s="55">
        <v>0</v>
      </c>
      <c r="U53" s="51">
        <v>0</v>
      </c>
      <c r="V53" s="52">
        <v>0</v>
      </c>
      <c r="W53" s="56">
        <v>0</v>
      </c>
      <c r="X53" s="28">
        <v>307</v>
      </c>
      <c r="Y53" s="29">
        <v>100</v>
      </c>
    </row>
    <row r="54" spans="1:26" s="31" customFormat="1" ht="15" customHeight="1" x14ac:dyDescent="0.2">
      <c r="A54" s="26" t="s">
        <v>53</v>
      </c>
      <c r="B54" s="32" t="s">
        <v>48</v>
      </c>
      <c r="C54" s="57">
        <v>186</v>
      </c>
      <c r="D54" s="68">
        <v>4</v>
      </c>
      <c r="E54" s="59">
        <v>2.2000000000000002</v>
      </c>
      <c r="F54" s="58">
        <v>182</v>
      </c>
      <c r="G54" s="59">
        <v>97.8</v>
      </c>
      <c r="H54" s="58" t="s">
        <v>91</v>
      </c>
      <c r="I54" s="60">
        <v>1.1000000000000001</v>
      </c>
      <c r="J54" s="61" t="s">
        <v>91</v>
      </c>
      <c r="K54" s="60">
        <v>1.1000000000000001</v>
      </c>
      <c r="L54" s="62">
        <v>10</v>
      </c>
      <c r="M54" s="60">
        <v>5.5</v>
      </c>
      <c r="N54" s="62">
        <v>72</v>
      </c>
      <c r="O54" s="60">
        <v>39.6</v>
      </c>
      <c r="P54" s="62">
        <v>85</v>
      </c>
      <c r="Q54" s="60">
        <v>46.7</v>
      </c>
      <c r="R54" s="62" t="s">
        <v>91</v>
      </c>
      <c r="S54" s="60">
        <v>0.5</v>
      </c>
      <c r="T54" s="63">
        <v>10</v>
      </c>
      <c r="U54" s="59">
        <v>5.5</v>
      </c>
      <c r="V54" s="58">
        <v>9</v>
      </c>
      <c r="W54" s="64">
        <v>4.8</v>
      </c>
      <c r="X54" s="33">
        <v>1969</v>
      </c>
      <c r="Y54" s="34">
        <v>99.9</v>
      </c>
    </row>
    <row r="55" spans="1:26" s="31" customFormat="1" ht="15" customHeight="1" x14ac:dyDescent="0.2">
      <c r="A55" s="26" t="s">
        <v>53</v>
      </c>
      <c r="B55" s="35" t="s">
        <v>49</v>
      </c>
      <c r="C55" s="49">
        <v>2675</v>
      </c>
      <c r="D55" s="52">
        <v>89</v>
      </c>
      <c r="E55" s="51">
        <v>3.3</v>
      </c>
      <c r="F55" s="52">
        <v>2586</v>
      </c>
      <c r="G55" s="51">
        <v>96.7</v>
      </c>
      <c r="H55" s="52">
        <v>105</v>
      </c>
      <c r="I55" s="53">
        <v>4.0999999999999996</v>
      </c>
      <c r="J55" s="54">
        <v>66</v>
      </c>
      <c r="K55" s="53">
        <v>2.6</v>
      </c>
      <c r="L55" s="54">
        <v>793</v>
      </c>
      <c r="M55" s="53">
        <v>30.7</v>
      </c>
      <c r="N55" s="54">
        <v>199</v>
      </c>
      <c r="O55" s="53">
        <v>7.7</v>
      </c>
      <c r="P55" s="54">
        <v>1187</v>
      </c>
      <c r="Q55" s="53">
        <v>45.9</v>
      </c>
      <c r="R55" s="54">
        <v>27</v>
      </c>
      <c r="S55" s="53">
        <v>1</v>
      </c>
      <c r="T55" s="55">
        <v>209</v>
      </c>
      <c r="U55" s="51">
        <v>8.1</v>
      </c>
      <c r="V55" s="52">
        <v>359</v>
      </c>
      <c r="W55" s="56">
        <v>13.4</v>
      </c>
      <c r="X55" s="28">
        <v>2282</v>
      </c>
      <c r="Y55" s="29">
        <v>100</v>
      </c>
    </row>
    <row r="56" spans="1:26" s="31" customFormat="1" ht="15" customHeight="1" x14ac:dyDescent="0.2">
      <c r="A56" s="26" t="s">
        <v>53</v>
      </c>
      <c r="B56" s="32" t="s">
        <v>50</v>
      </c>
      <c r="C56" s="57">
        <v>54</v>
      </c>
      <c r="D56" s="58">
        <v>0</v>
      </c>
      <c r="E56" s="59">
        <v>0</v>
      </c>
      <c r="F56" s="58">
        <v>54</v>
      </c>
      <c r="G56" s="59">
        <v>100</v>
      </c>
      <c r="H56" s="58">
        <v>0</v>
      </c>
      <c r="I56" s="60">
        <v>0</v>
      </c>
      <c r="J56" s="62">
        <v>0</v>
      </c>
      <c r="K56" s="60">
        <v>0</v>
      </c>
      <c r="L56" s="62">
        <v>0</v>
      </c>
      <c r="M56" s="60">
        <v>0</v>
      </c>
      <c r="N56" s="61">
        <v>4</v>
      </c>
      <c r="O56" s="60">
        <v>7.4</v>
      </c>
      <c r="P56" s="62">
        <v>50</v>
      </c>
      <c r="Q56" s="60">
        <v>92.6</v>
      </c>
      <c r="R56" s="62">
        <v>0</v>
      </c>
      <c r="S56" s="60">
        <v>0</v>
      </c>
      <c r="T56" s="63">
        <v>0</v>
      </c>
      <c r="U56" s="59">
        <v>0</v>
      </c>
      <c r="V56" s="58">
        <v>0</v>
      </c>
      <c r="W56" s="64">
        <v>0</v>
      </c>
      <c r="X56" s="33">
        <v>730</v>
      </c>
      <c r="Y56" s="34">
        <v>100</v>
      </c>
    </row>
    <row r="57" spans="1:26" s="31" customFormat="1" ht="15" customHeight="1" x14ac:dyDescent="0.2">
      <c r="A57" s="26" t="s">
        <v>53</v>
      </c>
      <c r="B57" s="35" t="s">
        <v>22</v>
      </c>
      <c r="C57" s="49">
        <v>594</v>
      </c>
      <c r="D57" s="65">
        <v>5</v>
      </c>
      <c r="E57" s="51">
        <v>0.8</v>
      </c>
      <c r="F57" s="52">
        <v>589</v>
      </c>
      <c r="G57" s="51">
        <v>99.2</v>
      </c>
      <c r="H57" s="52">
        <v>9</v>
      </c>
      <c r="I57" s="53">
        <v>1.5</v>
      </c>
      <c r="J57" s="54">
        <v>4</v>
      </c>
      <c r="K57" s="53">
        <v>0.7</v>
      </c>
      <c r="L57" s="54">
        <v>50</v>
      </c>
      <c r="M57" s="53">
        <v>8.5</v>
      </c>
      <c r="N57" s="54">
        <v>243</v>
      </c>
      <c r="O57" s="53">
        <v>41.3</v>
      </c>
      <c r="P57" s="54">
        <v>275</v>
      </c>
      <c r="Q57" s="53">
        <v>46.7</v>
      </c>
      <c r="R57" s="66">
        <v>0</v>
      </c>
      <c r="S57" s="53">
        <v>0</v>
      </c>
      <c r="T57" s="55">
        <v>8</v>
      </c>
      <c r="U57" s="51">
        <v>1.4</v>
      </c>
      <c r="V57" s="52">
        <v>13</v>
      </c>
      <c r="W57" s="56">
        <v>2.2000000000000002</v>
      </c>
      <c r="X57" s="28">
        <v>2244</v>
      </c>
      <c r="Y57" s="29">
        <v>99.6</v>
      </c>
    </row>
    <row r="58" spans="1:26" s="31" customFormat="1" ht="15" customHeight="1" thickBot="1" x14ac:dyDescent="0.25">
      <c r="A58" s="26" t="s">
        <v>53</v>
      </c>
      <c r="B58" s="36" t="s">
        <v>51</v>
      </c>
      <c r="C58" s="80">
        <v>18</v>
      </c>
      <c r="D58" s="71">
        <v>0</v>
      </c>
      <c r="E58" s="72">
        <v>0</v>
      </c>
      <c r="F58" s="71">
        <v>18</v>
      </c>
      <c r="G58" s="72">
        <v>100</v>
      </c>
      <c r="H58" s="71">
        <v>0</v>
      </c>
      <c r="I58" s="74">
        <v>0</v>
      </c>
      <c r="J58" s="76">
        <v>0</v>
      </c>
      <c r="K58" s="74">
        <v>0</v>
      </c>
      <c r="L58" s="75" t="s">
        <v>91</v>
      </c>
      <c r="M58" s="74">
        <v>16.7</v>
      </c>
      <c r="N58" s="75">
        <v>0</v>
      </c>
      <c r="O58" s="74">
        <v>0</v>
      </c>
      <c r="P58" s="75">
        <v>15</v>
      </c>
      <c r="Q58" s="74">
        <v>83.3</v>
      </c>
      <c r="R58" s="75">
        <v>0</v>
      </c>
      <c r="S58" s="74">
        <v>0</v>
      </c>
      <c r="T58" s="77">
        <v>0</v>
      </c>
      <c r="U58" s="72">
        <v>0</v>
      </c>
      <c r="V58" s="73">
        <v>0</v>
      </c>
      <c r="W58" s="78">
        <v>0</v>
      </c>
      <c r="X58" s="37">
        <v>360</v>
      </c>
      <c r="Y58" s="38">
        <v>100</v>
      </c>
    </row>
    <row r="59" spans="1:26" s="31" customFormat="1" ht="15" customHeight="1" x14ac:dyDescent="0.2">
      <c r="A59" s="26"/>
      <c r="B59" s="39"/>
      <c r="C59" s="40"/>
      <c r="D59" s="40"/>
      <c r="E59" s="40"/>
      <c r="F59" s="40"/>
      <c r="G59" s="40"/>
      <c r="H59" s="40"/>
      <c r="I59" s="40"/>
      <c r="J59" s="40"/>
      <c r="K59" s="40"/>
      <c r="L59" s="40"/>
      <c r="M59" s="40"/>
      <c r="N59" s="40"/>
      <c r="O59" s="40"/>
      <c r="P59" s="40"/>
      <c r="Q59" s="40"/>
      <c r="R59" s="40"/>
      <c r="S59" s="40"/>
      <c r="T59" s="40"/>
      <c r="U59" s="40"/>
      <c r="V59" s="41"/>
      <c r="W59" s="30"/>
      <c r="X59" s="40"/>
      <c r="Y59" s="40"/>
    </row>
    <row r="60" spans="1:26" s="31" customFormat="1" ht="15" customHeight="1" x14ac:dyDescent="0.2">
      <c r="A60" s="26"/>
      <c r="B60" s="39" t="s">
        <v>84</v>
      </c>
      <c r="C60" s="41"/>
      <c r="D60" s="41"/>
      <c r="E60" s="41"/>
      <c r="F60" s="41"/>
      <c r="G60" s="41"/>
      <c r="H60" s="40"/>
      <c r="I60" s="40"/>
      <c r="J60" s="40"/>
      <c r="K60" s="40"/>
      <c r="L60" s="40"/>
      <c r="M60" s="40"/>
      <c r="N60" s="40"/>
      <c r="O60" s="40"/>
      <c r="P60" s="40"/>
      <c r="Q60" s="40"/>
      <c r="R60" s="40"/>
      <c r="S60" s="40"/>
      <c r="T60" s="40"/>
      <c r="U60" s="40"/>
      <c r="V60" s="41"/>
      <c r="W60" s="41"/>
      <c r="X60" s="40"/>
      <c r="Y60" s="40"/>
      <c r="Z60" s="41"/>
    </row>
    <row r="61" spans="1:26" s="31" customFormat="1" ht="15" customHeight="1" x14ac:dyDescent="0.2">
      <c r="A61" s="26"/>
      <c r="B61" s="39" t="s">
        <v>85</v>
      </c>
      <c r="C61" s="41"/>
      <c r="D61" s="41"/>
      <c r="E61" s="41"/>
      <c r="F61" s="41"/>
      <c r="G61" s="41"/>
      <c r="H61" s="40"/>
      <c r="I61" s="40"/>
      <c r="J61" s="40"/>
      <c r="K61" s="40"/>
      <c r="L61" s="40"/>
      <c r="M61" s="40"/>
      <c r="N61" s="40"/>
      <c r="O61" s="40"/>
      <c r="P61" s="40"/>
      <c r="Q61" s="40"/>
      <c r="R61" s="40"/>
      <c r="S61" s="40"/>
      <c r="T61" s="40"/>
      <c r="U61" s="40"/>
      <c r="V61" s="41"/>
      <c r="W61" s="41"/>
      <c r="X61" s="40"/>
      <c r="Y61" s="40"/>
      <c r="Z61" s="41"/>
    </row>
    <row r="62" spans="1:26" s="31" customFormat="1" ht="15" customHeight="1" x14ac:dyDescent="0.2">
      <c r="A62" s="26"/>
      <c r="B62" s="42" t="s">
        <v>86</v>
      </c>
      <c r="C62" s="41"/>
      <c r="D62" s="41"/>
      <c r="E62" s="41"/>
      <c r="F62" s="41"/>
      <c r="G62" s="41"/>
      <c r="H62" s="40"/>
      <c r="I62" s="40"/>
      <c r="J62" s="40"/>
      <c r="K62" s="40"/>
      <c r="L62" s="40"/>
      <c r="M62" s="40"/>
      <c r="N62" s="40"/>
      <c r="O62" s="40"/>
      <c r="P62" s="40"/>
      <c r="Q62" s="40"/>
      <c r="R62" s="40"/>
      <c r="S62" s="40"/>
      <c r="T62" s="40"/>
      <c r="U62" s="40"/>
      <c r="V62" s="41"/>
      <c r="W62" s="41"/>
      <c r="X62" s="40"/>
      <c r="Y62" s="40"/>
      <c r="Z62" s="41"/>
    </row>
    <row r="63" spans="1:26" s="31" customFormat="1" ht="15" customHeight="1" x14ac:dyDescent="0.2">
      <c r="A63" s="26"/>
      <c r="B63" s="42" t="str">
        <f>CONCATENATE("NOTE: Table reads (for US Totals):  Of all ", C69," public school students who received ", LOWER(A7), ", ",D69," (",TEXT(E7,"0.0"),"%) were students with disabilities served solely under Section 504 and ", F69," (",TEXT(G7,"0.0"),"%) were students without disabilities or with disabilities served under IDEA.")</f>
        <v>NOTE: Table reads (for US Totals):  Of all 45,082 public school students who received expulsions without educational services, 856 (1.9%) were students with disabilities served solely under Section 504 and 44,226 (98.1%) were students without disabilities or with disabilities served under IDEA.</v>
      </c>
      <c r="C63" s="41"/>
      <c r="D63" s="41"/>
      <c r="E63" s="41"/>
      <c r="F63" s="41"/>
      <c r="G63" s="41"/>
      <c r="H63" s="40"/>
      <c r="I63" s="40"/>
      <c r="J63" s="40"/>
      <c r="K63" s="40"/>
      <c r="L63" s="40"/>
      <c r="M63" s="40"/>
      <c r="N63" s="40"/>
      <c r="O63" s="40"/>
      <c r="P63" s="40"/>
      <c r="Q63" s="40"/>
      <c r="R63" s="40"/>
      <c r="S63" s="40"/>
      <c r="T63" s="40"/>
      <c r="U63" s="40"/>
      <c r="V63" s="41"/>
      <c r="W63" s="30"/>
      <c r="X63" s="40"/>
      <c r="Y63" s="40"/>
      <c r="Z63" s="30"/>
    </row>
    <row r="64" spans="1:26" s="31" customFormat="1" ht="15" customHeight="1" x14ac:dyDescent="0.2">
      <c r="A64" s="26"/>
      <c r="B64" s="42" t="str">
        <f>CONCATENATE("            Table reads (for US Race/Ethnicity):  Of all ",F69," public school students without disabilities or with disabilities served under IDEA who received ", LOWER(A7), ", ",H69," (",TEXT(I7,"0.0"),"%) were American Indian or Alaska Native.")</f>
        <v xml:space="preserve">            Table reads (for US Race/Ethnicity):  Of all 44,226 public school students without disabilities or with disabilities served under IDEA who received expulsions without educational services, 918 (2.1%) were American Indian or Alaska Native.</v>
      </c>
      <c r="C64" s="41"/>
      <c r="D64" s="41"/>
      <c r="E64" s="41"/>
      <c r="F64" s="41"/>
      <c r="G64" s="41"/>
      <c r="H64" s="40"/>
      <c r="I64" s="40"/>
      <c r="J64" s="40"/>
      <c r="K64" s="40"/>
      <c r="L64" s="40"/>
      <c r="M64" s="40"/>
      <c r="N64" s="40"/>
      <c r="O64" s="40"/>
      <c r="P64" s="40"/>
      <c r="Q64" s="40"/>
      <c r="R64" s="40"/>
      <c r="S64" s="40"/>
      <c r="T64" s="40"/>
      <c r="U64" s="40"/>
      <c r="V64" s="41"/>
      <c r="W64" s="41"/>
      <c r="X64" s="40"/>
      <c r="Y64" s="40"/>
      <c r="Z64" s="41"/>
    </row>
    <row r="65" spans="1:26" s="31" customFormat="1" ht="15" customHeight="1" x14ac:dyDescent="0.2">
      <c r="A65" s="26"/>
      <c r="B65" s="42" t="s">
        <v>74</v>
      </c>
      <c r="C65" s="41"/>
      <c r="D65" s="41"/>
      <c r="E65" s="41"/>
      <c r="F65" s="41"/>
      <c r="G65" s="41"/>
      <c r="H65" s="40"/>
      <c r="I65" s="40"/>
      <c r="J65" s="40"/>
      <c r="K65" s="40"/>
      <c r="L65" s="40"/>
      <c r="M65" s="40"/>
      <c r="N65" s="40"/>
      <c r="O65" s="40"/>
      <c r="P65" s="40"/>
      <c r="Q65" s="40"/>
      <c r="R65" s="40"/>
      <c r="S65" s="40"/>
      <c r="T65" s="40"/>
      <c r="U65" s="40"/>
      <c r="V65" s="41"/>
      <c r="W65" s="41"/>
      <c r="X65" s="40"/>
      <c r="Y65" s="40"/>
    </row>
    <row r="66" spans="1:26" s="45" customFormat="1" ht="14.1" customHeight="1" x14ac:dyDescent="0.2">
      <c r="A66" s="48"/>
      <c r="B66" s="104" t="s">
        <v>90</v>
      </c>
      <c r="C66" s="31"/>
      <c r="D66" s="31"/>
      <c r="E66" s="43"/>
      <c r="F66" s="43"/>
      <c r="G66" s="43"/>
      <c r="H66" s="43"/>
      <c r="I66" s="43"/>
      <c r="J66" s="43"/>
      <c r="K66" s="44"/>
      <c r="L66" s="44"/>
      <c r="M66" s="44"/>
      <c r="N66" s="44"/>
      <c r="O66" s="44"/>
      <c r="P66" s="44"/>
      <c r="Q66" s="44"/>
      <c r="R66" s="44"/>
      <c r="S66" s="44"/>
      <c r="T66" s="44"/>
      <c r="U66" s="44"/>
      <c r="V66" s="44"/>
      <c r="W66" s="44"/>
      <c r="X66" s="44"/>
      <c r="Y66" s="43"/>
    </row>
    <row r="67" spans="1:26" ht="15" customHeight="1" x14ac:dyDescent="0.2">
      <c r="A67" s="48"/>
      <c r="B67" s="2"/>
      <c r="C67" s="83"/>
      <c r="D67" s="83"/>
      <c r="E67" s="83"/>
      <c r="F67" s="83"/>
      <c r="G67" s="83"/>
      <c r="V67" s="83"/>
      <c r="W67" s="84"/>
      <c r="Z67" s="84"/>
    </row>
    <row r="68" spans="1:26" ht="15" customHeight="1" x14ac:dyDescent="0.2">
      <c r="A68" s="48"/>
      <c r="B68" s="2"/>
      <c r="C68" s="83"/>
      <c r="D68" s="83"/>
      <c r="E68" s="83"/>
      <c r="F68" s="83"/>
      <c r="G68" s="83"/>
      <c r="V68" s="83"/>
      <c r="W68" s="84"/>
      <c r="Z68" s="84"/>
    </row>
    <row r="69" spans="1:26" s="100" customFormat="1" ht="15" customHeight="1" x14ac:dyDescent="0.2">
      <c r="B69" s="81"/>
      <c r="C69" s="82" t="str">
        <f>IF(ISTEXT(C7),LEFT(C7,3),TEXT(C7,"#,##0"))</f>
        <v>45,082</v>
      </c>
      <c r="D69" s="82" t="str">
        <f>IF(ISTEXT(D7),LEFT(D7,3),TEXT(D7,"#,##0"))</f>
        <v>856</v>
      </c>
      <c r="E69" s="82"/>
      <c r="F69" s="82" t="str">
        <f>IF(ISTEXT(F7),LEFT(F7,3),TEXT(F7,"#,##0"))</f>
        <v>44,226</v>
      </c>
      <c r="G69" s="82"/>
      <c r="H69" s="82" t="str">
        <f>IF(ISTEXT(H7),LEFT(H7,3),TEXT(H7,"#,##0"))</f>
        <v>918</v>
      </c>
      <c r="I69" s="101"/>
      <c r="J69" s="101"/>
      <c r="K69" s="101"/>
      <c r="L69" s="101"/>
      <c r="M69" s="101"/>
      <c r="N69" s="101"/>
      <c r="O69" s="101"/>
      <c r="P69" s="101"/>
      <c r="Q69" s="101"/>
      <c r="R69" s="101"/>
      <c r="S69" s="101"/>
      <c r="T69" s="101"/>
      <c r="U69" s="101"/>
      <c r="V69" s="82"/>
      <c r="W69" s="102"/>
      <c r="X69" s="101"/>
      <c r="Y69" s="101"/>
      <c r="Z69" s="102"/>
    </row>
    <row r="70" spans="1:26" ht="15" customHeight="1" x14ac:dyDescent="0.2">
      <c r="A70" s="48"/>
      <c r="B70" s="2"/>
      <c r="C70" s="83"/>
      <c r="D70" s="83"/>
      <c r="E70" s="83"/>
      <c r="F70" s="83"/>
      <c r="G70" s="83"/>
      <c r="V70" s="83"/>
      <c r="W70" s="84"/>
      <c r="Z70" s="84"/>
    </row>
    <row r="71" spans="1:26" ht="15" customHeight="1" x14ac:dyDescent="0.2">
      <c r="A71" s="48"/>
      <c r="B71" s="2"/>
      <c r="C71" s="83"/>
      <c r="D71" s="83"/>
      <c r="E71" s="83"/>
      <c r="F71" s="83"/>
      <c r="G71" s="83"/>
      <c r="V71" s="83"/>
      <c r="W71" s="84"/>
      <c r="Z71" s="84"/>
    </row>
    <row r="72" spans="1:26" ht="15" customHeight="1" x14ac:dyDescent="0.2">
      <c r="A72" s="48"/>
      <c r="B72" s="2"/>
      <c r="C72" s="83"/>
      <c r="D72" s="83"/>
      <c r="E72" s="83"/>
      <c r="F72" s="83"/>
      <c r="G72" s="83"/>
      <c r="V72" s="83"/>
      <c r="W72" s="84"/>
      <c r="Z72" s="84"/>
    </row>
    <row r="73" spans="1:26" ht="15" customHeight="1" x14ac:dyDescent="0.2">
      <c r="A73" s="48"/>
      <c r="B73" s="2"/>
      <c r="C73" s="83"/>
      <c r="D73" s="83"/>
      <c r="E73" s="83"/>
      <c r="F73" s="83"/>
      <c r="G73" s="83"/>
      <c r="V73" s="83"/>
      <c r="W73" s="84"/>
      <c r="Z73" s="84"/>
    </row>
    <row r="74" spans="1:26" ht="15" customHeight="1" x14ac:dyDescent="0.2">
      <c r="A74" s="48"/>
      <c r="B74" s="2"/>
      <c r="C74" s="83"/>
      <c r="D74" s="83"/>
      <c r="E74" s="83"/>
      <c r="F74" s="83"/>
      <c r="G74" s="83"/>
      <c r="V74" s="83"/>
      <c r="W74" s="84"/>
      <c r="Z74" s="84"/>
    </row>
    <row r="75" spans="1:26" ht="15" customHeight="1" x14ac:dyDescent="0.2">
      <c r="A75" s="48"/>
      <c r="B75" s="2"/>
      <c r="C75" s="83"/>
      <c r="D75" s="83"/>
      <c r="E75" s="83"/>
      <c r="F75" s="83"/>
      <c r="G75" s="83"/>
      <c r="V75" s="83"/>
      <c r="W75" s="84"/>
      <c r="Z75" s="84"/>
    </row>
    <row r="76" spans="1:26" ht="15" customHeight="1" x14ac:dyDescent="0.2">
      <c r="A76" s="48"/>
      <c r="B76" s="2"/>
      <c r="C76" s="83"/>
      <c r="D76" s="83"/>
      <c r="E76" s="83"/>
      <c r="F76" s="83"/>
      <c r="G76" s="83"/>
      <c r="V76" s="83"/>
      <c r="W76" s="84"/>
      <c r="Z76" s="84"/>
    </row>
    <row r="77" spans="1:26" ht="15" customHeight="1" x14ac:dyDescent="0.2">
      <c r="A77" s="48"/>
      <c r="B77" s="2"/>
      <c r="C77" s="83"/>
      <c r="D77" s="83"/>
      <c r="E77" s="83"/>
      <c r="F77" s="83"/>
      <c r="G77" s="83"/>
      <c r="V77" s="83"/>
      <c r="W77" s="84"/>
      <c r="Z77" s="84"/>
    </row>
    <row r="78" spans="1:26" ht="15" customHeight="1" x14ac:dyDescent="0.2">
      <c r="A78" s="48"/>
      <c r="B78" s="2"/>
      <c r="C78" s="83"/>
      <c r="D78" s="83"/>
      <c r="E78" s="83"/>
      <c r="F78" s="83"/>
      <c r="G78" s="83"/>
      <c r="V78" s="83"/>
      <c r="W78" s="84"/>
      <c r="Z78" s="84"/>
    </row>
    <row r="79" spans="1:26" ht="15" customHeight="1" x14ac:dyDescent="0.2">
      <c r="A79" s="48"/>
      <c r="B79" s="2"/>
      <c r="C79" s="83"/>
      <c r="D79" s="83"/>
      <c r="E79" s="83"/>
      <c r="F79" s="83"/>
      <c r="G79" s="83"/>
      <c r="V79" s="83"/>
      <c r="W79" s="84"/>
      <c r="Z79" s="84"/>
    </row>
    <row r="80" spans="1:26" ht="15" customHeight="1" x14ac:dyDescent="0.2">
      <c r="A80" s="48"/>
      <c r="B80" s="2"/>
      <c r="C80" s="83"/>
      <c r="D80" s="83"/>
      <c r="E80" s="83"/>
      <c r="F80" s="83"/>
      <c r="G80" s="83"/>
      <c r="V80" s="83"/>
      <c r="W80" s="84"/>
      <c r="Z80" s="84"/>
    </row>
    <row r="81" spans="1:26" ht="15" customHeight="1" x14ac:dyDescent="0.2">
      <c r="A81" s="48"/>
      <c r="B81" s="2"/>
      <c r="C81" s="83"/>
      <c r="D81" s="83"/>
      <c r="E81" s="83"/>
      <c r="F81" s="83"/>
      <c r="G81" s="83"/>
      <c r="V81" s="83"/>
      <c r="W81" s="84"/>
      <c r="Z81" s="84"/>
    </row>
    <row r="82" spans="1:26" ht="15" customHeight="1" x14ac:dyDescent="0.2">
      <c r="A82" s="48"/>
      <c r="B82" s="2"/>
      <c r="C82" s="83"/>
      <c r="D82" s="83"/>
      <c r="E82" s="83"/>
      <c r="F82" s="83"/>
      <c r="G82" s="83"/>
      <c r="V82" s="83"/>
      <c r="W82" s="84"/>
      <c r="Z82" s="84"/>
    </row>
    <row r="83" spans="1:26" ht="15" customHeight="1" x14ac:dyDescent="0.2">
      <c r="A83" s="48"/>
      <c r="B83" s="2"/>
      <c r="C83" s="83"/>
      <c r="D83" s="83"/>
      <c r="E83" s="83"/>
      <c r="F83" s="83"/>
      <c r="G83" s="83"/>
      <c r="V83" s="83"/>
      <c r="W83" s="84"/>
      <c r="Z83" s="84"/>
    </row>
    <row r="84" spans="1:26" ht="15" customHeight="1" x14ac:dyDescent="0.2">
      <c r="A84" s="48"/>
      <c r="B84" s="2"/>
      <c r="C84" s="83"/>
      <c r="D84" s="83"/>
      <c r="E84" s="83"/>
      <c r="F84" s="83"/>
      <c r="G84" s="83"/>
      <c r="V84" s="83"/>
      <c r="W84" s="84"/>
      <c r="Z84" s="84"/>
    </row>
    <row r="85" spans="1:26" ht="15" customHeight="1" x14ac:dyDescent="0.2">
      <c r="A85" s="48"/>
      <c r="B85" s="2"/>
      <c r="C85" s="83"/>
      <c r="D85" s="83"/>
      <c r="E85" s="83"/>
      <c r="F85" s="83"/>
      <c r="G85" s="83"/>
      <c r="V85" s="83"/>
      <c r="W85" s="84"/>
      <c r="Z85" s="84"/>
    </row>
    <row r="86" spans="1:26" ht="15" customHeight="1" x14ac:dyDescent="0.2">
      <c r="A86" s="48"/>
      <c r="B86" s="2"/>
      <c r="C86" s="83"/>
      <c r="D86" s="83"/>
      <c r="E86" s="83"/>
      <c r="F86" s="83"/>
      <c r="G86" s="83"/>
      <c r="V86" s="83"/>
      <c r="W86" s="84"/>
      <c r="Z86" s="84"/>
    </row>
    <row r="87" spans="1:26" ht="15" customHeight="1" x14ac:dyDescent="0.2">
      <c r="A87" s="48"/>
      <c r="B87" s="2"/>
      <c r="C87" s="83"/>
      <c r="D87" s="83"/>
      <c r="E87" s="83"/>
      <c r="F87" s="83"/>
      <c r="G87" s="83"/>
      <c r="V87" s="83"/>
      <c r="W87" s="84"/>
      <c r="Z87" s="84"/>
    </row>
    <row r="88" spans="1:26" ht="15" customHeight="1" x14ac:dyDescent="0.2">
      <c r="A88" s="48"/>
      <c r="B88" s="2"/>
      <c r="C88" s="83"/>
      <c r="D88" s="83"/>
      <c r="E88" s="83"/>
      <c r="F88" s="83"/>
      <c r="G88" s="83"/>
      <c r="V88" s="83"/>
      <c r="W88" s="84"/>
      <c r="Z88" s="84"/>
    </row>
    <row r="89" spans="1:26" ht="15" customHeight="1" x14ac:dyDescent="0.2">
      <c r="A89" s="48"/>
      <c r="B89" s="2"/>
      <c r="C89" s="83"/>
      <c r="D89" s="83"/>
      <c r="E89" s="83"/>
      <c r="F89" s="83"/>
      <c r="G89" s="83"/>
      <c r="V89" s="83"/>
      <c r="W89" s="84"/>
      <c r="Z89" s="84"/>
    </row>
    <row r="90" spans="1:26" ht="15" customHeight="1" x14ac:dyDescent="0.2">
      <c r="A90" s="48"/>
      <c r="B90" s="2"/>
      <c r="C90" s="83"/>
      <c r="D90" s="83"/>
      <c r="E90" s="83"/>
      <c r="F90" s="83"/>
      <c r="G90" s="83"/>
      <c r="V90" s="83"/>
      <c r="W90" s="84"/>
      <c r="Z90" s="84"/>
    </row>
    <row r="91" spans="1:26" ht="15" customHeight="1" x14ac:dyDescent="0.2">
      <c r="A91" s="48"/>
      <c r="B91" s="2"/>
      <c r="C91" s="83"/>
      <c r="D91" s="83"/>
      <c r="E91" s="83"/>
      <c r="F91" s="83"/>
      <c r="G91" s="83"/>
      <c r="V91" s="83"/>
      <c r="W91" s="84"/>
      <c r="Z91" s="84"/>
    </row>
  </sheetData>
  <mergeCells count="15">
    <mergeCell ref="B4:B5"/>
    <mergeCell ref="C4:C6"/>
    <mergeCell ref="D4:E5"/>
    <mergeCell ref="F4:G5"/>
    <mergeCell ref="H4:U4"/>
    <mergeCell ref="X4:X5"/>
    <mergeCell ref="Y4:Y5"/>
    <mergeCell ref="H5:I5"/>
    <mergeCell ref="J5:K5"/>
    <mergeCell ref="L5:M5"/>
    <mergeCell ref="N5:O5"/>
    <mergeCell ref="P5:Q5"/>
    <mergeCell ref="R5:S5"/>
    <mergeCell ref="T5:U5"/>
    <mergeCell ref="V4:W5"/>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Z91"/>
  <sheetViews>
    <sheetView workbookViewId="0"/>
  </sheetViews>
  <sheetFormatPr defaultColWidth="10.140625" defaultRowHeight="14.25" x14ac:dyDescent="0.2"/>
  <cols>
    <col min="1" max="1" width="8.28515625" style="46" customWidth="1"/>
    <col min="2" max="2" width="16.85546875" style="6" customWidth="1"/>
    <col min="3" max="21" width="10.85546875" style="6" customWidth="1"/>
    <col min="22" max="22" width="10.85546875" style="5" customWidth="1"/>
    <col min="23" max="23" width="10.85546875" style="47" customWidth="1"/>
    <col min="24" max="25" width="10.85546875" style="6" customWidth="1"/>
    <col min="26" max="16384" width="10.140625" style="48"/>
  </cols>
  <sheetData>
    <row r="1" spans="1:25" s="6" customFormat="1" ht="15" customHeight="1" x14ac:dyDescent="0.2">
      <c r="A1" s="1"/>
      <c r="B1" s="2"/>
      <c r="C1" s="3"/>
      <c r="D1" s="3"/>
      <c r="E1" s="3"/>
      <c r="F1" s="3"/>
      <c r="G1" s="3"/>
      <c r="H1" s="3"/>
      <c r="I1" s="3"/>
      <c r="J1" s="3"/>
      <c r="K1" s="3"/>
      <c r="L1" s="3"/>
      <c r="M1" s="3"/>
      <c r="N1" s="3"/>
      <c r="O1" s="3"/>
      <c r="P1" s="3"/>
      <c r="Q1" s="3"/>
      <c r="R1" s="3"/>
      <c r="S1" s="3"/>
      <c r="T1" s="3"/>
      <c r="U1" s="3"/>
      <c r="V1" s="4"/>
      <c r="W1" s="5"/>
      <c r="X1" s="3"/>
      <c r="Y1" s="3"/>
    </row>
    <row r="2" spans="1:25" s="12" customFormat="1" ht="15" customHeight="1" x14ac:dyDescent="0.25">
      <c r="A2" s="7"/>
      <c r="B2" s="8" t="str">
        <f>CONCATENATE("Number and percentage of public school male students with and without disabilities receiving ",LOWER(A7), " by race/ethnicity, by state: School Year 2013-14")</f>
        <v>Number and percentage of public school male students with and without disabilities receiving expulsions without educational services by race/ethnicity, by state: School Year 2013-14</v>
      </c>
      <c r="C2" s="9"/>
      <c r="D2" s="9"/>
      <c r="E2" s="9"/>
      <c r="F2" s="9"/>
      <c r="G2" s="9"/>
      <c r="H2" s="9"/>
      <c r="I2" s="9"/>
      <c r="J2" s="9"/>
      <c r="K2" s="9"/>
      <c r="L2" s="9"/>
      <c r="M2" s="9"/>
      <c r="N2" s="9"/>
      <c r="O2" s="9"/>
      <c r="P2" s="9"/>
      <c r="Q2" s="9"/>
      <c r="R2" s="10"/>
      <c r="S2" s="10"/>
      <c r="T2" s="9"/>
      <c r="U2" s="9"/>
      <c r="V2" s="11"/>
    </row>
    <row r="3" spans="1:25" s="99" customFormat="1" ht="15" customHeight="1" thickBot="1" x14ac:dyDescent="0.25">
      <c r="A3" s="95"/>
      <c r="B3" s="96"/>
      <c r="C3" s="97"/>
      <c r="D3" s="97"/>
      <c r="E3" s="97"/>
      <c r="F3" s="97"/>
      <c r="G3" s="97"/>
      <c r="H3" s="97"/>
      <c r="I3" s="97"/>
      <c r="J3" s="97"/>
      <c r="K3" s="97"/>
      <c r="L3" s="97"/>
      <c r="M3" s="97"/>
      <c r="N3" s="97"/>
      <c r="O3" s="97"/>
      <c r="P3" s="97"/>
      <c r="Q3" s="97"/>
      <c r="R3" s="97"/>
      <c r="S3" s="97"/>
      <c r="T3" s="97"/>
      <c r="U3" s="97"/>
      <c r="V3" s="97"/>
      <c r="W3" s="98"/>
      <c r="X3" s="97"/>
      <c r="Y3" s="97"/>
    </row>
    <row r="4" spans="1:25" s="16" customFormat="1" ht="24.95" customHeight="1" x14ac:dyDescent="0.2">
      <c r="A4" s="15"/>
      <c r="B4" s="118" t="s">
        <v>0</v>
      </c>
      <c r="C4" s="125" t="s">
        <v>80</v>
      </c>
      <c r="D4" s="114" t="s">
        <v>55</v>
      </c>
      <c r="E4" s="115"/>
      <c r="F4" s="114" t="s">
        <v>81</v>
      </c>
      <c r="G4" s="115"/>
      <c r="H4" s="122" t="s">
        <v>82</v>
      </c>
      <c r="I4" s="123"/>
      <c r="J4" s="123"/>
      <c r="K4" s="123"/>
      <c r="L4" s="123"/>
      <c r="M4" s="123"/>
      <c r="N4" s="123"/>
      <c r="O4" s="123"/>
      <c r="P4" s="123"/>
      <c r="Q4" s="123"/>
      <c r="R4" s="123"/>
      <c r="S4" s="123"/>
      <c r="T4" s="123"/>
      <c r="U4" s="124"/>
      <c r="V4" s="114" t="s">
        <v>83</v>
      </c>
      <c r="W4" s="115"/>
      <c r="X4" s="105" t="s">
        <v>59</v>
      </c>
      <c r="Y4" s="107" t="s">
        <v>60</v>
      </c>
    </row>
    <row r="5" spans="1:25" s="16" customFormat="1" ht="24.95" customHeight="1" x14ac:dyDescent="0.2">
      <c r="A5" s="15"/>
      <c r="B5" s="119"/>
      <c r="C5" s="126"/>
      <c r="D5" s="116"/>
      <c r="E5" s="117"/>
      <c r="F5" s="116"/>
      <c r="G5" s="117"/>
      <c r="H5" s="109" t="s">
        <v>61</v>
      </c>
      <c r="I5" s="110"/>
      <c r="J5" s="111" t="s">
        <v>62</v>
      </c>
      <c r="K5" s="110"/>
      <c r="L5" s="112" t="s">
        <v>63</v>
      </c>
      <c r="M5" s="110"/>
      <c r="N5" s="112" t="s">
        <v>64</v>
      </c>
      <c r="O5" s="110"/>
      <c r="P5" s="112" t="s">
        <v>65</v>
      </c>
      <c r="Q5" s="110"/>
      <c r="R5" s="112" t="s">
        <v>66</v>
      </c>
      <c r="S5" s="110"/>
      <c r="T5" s="112" t="s">
        <v>67</v>
      </c>
      <c r="U5" s="113"/>
      <c r="V5" s="116"/>
      <c r="W5" s="117"/>
      <c r="X5" s="106"/>
      <c r="Y5" s="108"/>
    </row>
    <row r="6" spans="1:25" s="16" customFormat="1" ht="15" customHeight="1" thickBot="1" x14ac:dyDescent="0.25">
      <c r="A6" s="15"/>
      <c r="B6" s="17"/>
      <c r="C6" s="127"/>
      <c r="D6" s="19" t="s">
        <v>68</v>
      </c>
      <c r="E6" s="20" t="s">
        <v>69</v>
      </c>
      <c r="F6" s="19" t="s">
        <v>68</v>
      </c>
      <c r="G6" s="20" t="s">
        <v>69</v>
      </c>
      <c r="H6" s="19" t="s">
        <v>68</v>
      </c>
      <c r="I6" s="21" t="s">
        <v>70</v>
      </c>
      <c r="J6" s="22" t="s">
        <v>68</v>
      </c>
      <c r="K6" s="21" t="s">
        <v>70</v>
      </c>
      <c r="L6" s="22" t="s">
        <v>68</v>
      </c>
      <c r="M6" s="21" t="s">
        <v>70</v>
      </c>
      <c r="N6" s="22" t="s">
        <v>68</v>
      </c>
      <c r="O6" s="21" t="s">
        <v>70</v>
      </c>
      <c r="P6" s="22" t="s">
        <v>68</v>
      </c>
      <c r="Q6" s="21" t="s">
        <v>70</v>
      </c>
      <c r="R6" s="22" t="s">
        <v>68</v>
      </c>
      <c r="S6" s="21" t="s">
        <v>70</v>
      </c>
      <c r="T6" s="22" t="s">
        <v>68</v>
      </c>
      <c r="U6" s="23" t="s">
        <v>70</v>
      </c>
      <c r="V6" s="22" t="s">
        <v>68</v>
      </c>
      <c r="W6" s="20" t="s">
        <v>69</v>
      </c>
      <c r="X6" s="24"/>
      <c r="Y6" s="25"/>
    </row>
    <row r="7" spans="1:25" s="31" customFormat="1" ht="15" customHeight="1" x14ac:dyDescent="0.2">
      <c r="A7" s="26" t="s">
        <v>53</v>
      </c>
      <c r="B7" s="27" t="s">
        <v>52</v>
      </c>
      <c r="C7" s="49">
        <v>33121</v>
      </c>
      <c r="D7" s="50">
        <v>696</v>
      </c>
      <c r="E7" s="51">
        <v>2.1</v>
      </c>
      <c r="F7" s="50">
        <v>32425</v>
      </c>
      <c r="G7" s="51">
        <v>97.9</v>
      </c>
      <c r="H7" s="52">
        <v>635</v>
      </c>
      <c r="I7" s="53">
        <v>2</v>
      </c>
      <c r="J7" s="54">
        <v>237</v>
      </c>
      <c r="K7" s="53">
        <v>0.7</v>
      </c>
      <c r="L7" s="54">
        <v>4852</v>
      </c>
      <c r="M7" s="53">
        <v>15</v>
      </c>
      <c r="N7" s="54">
        <v>8817</v>
      </c>
      <c r="O7" s="53">
        <v>27.2</v>
      </c>
      <c r="P7" s="54">
        <v>16281</v>
      </c>
      <c r="Q7" s="53">
        <v>50.2</v>
      </c>
      <c r="R7" s="54">
        <v>75</v>
      </c>
      <c r="S7" s="53">
        <v>0.2</v>
      </c>
      <c r="T7" s="55">
        <v>1528</v>
      </c>
      <c r="U7" s="51">
        <v>4.7</v>
      </c>
      <c r="V7" s="50">
        <v>1702</v>
      </c>
      <c r="W7" s="56">
        <v>5.0999999999999996</v>
      </c>
      <c r="X7" s="28">
        <v>95507</v>
      </c>
      <c r="Y7" s="29">
        <v>99.7</v>
      </c>
    </row>
    <row r="8" spans="1:25" s="31" customFormat="1" ht="15" customHeight="1" x14ac:dyDescent="0.2">
      <c r="A8" s="26" t="s">
        <v>53</v>
      </c>
      <c r="B8" s="32" t="s">
        <v>24</v>
      </c>
      <c r="C8" s="57">
        <v>394</v>
      </c>
      <c r="D8" s="58" t="s">
        <v>91</v>
      </c>
      <c r="E8" s="59">
        <v>0.5</v>
      </c>
      <c r="F8" s="58">
        <v>392</v>
      </c>
      <c r="G8" s="59">
        <v>99.5</v>
      </c>
      <c r="H8" s="68" t="s">
        <v>91</v>
      </c>
      <c r="I8" s="60">
        <v>0.5</v>
      </c>
      <c r="J8" s="62">
        <v>0</v>
      </c>
      <c r="K8" s="60">
        <v>0</v>
      </c>
      <c r="L8" s="62">
        <v>15</v>
      </c>
      <c r="M8" s="60">
        <v>3.8</v>
      </c>
      <c r="N8" s="62">
        <v>206</v>
      </c>
      <c r="O8" s="60">
        <v>52.6</v>
      </c>
      <c r="P8" s="62">
        <v>158</v>
      </c>
      <c r="Q8" s="60">
        <v>40.299999999999997</v>
      </c>
      <c r="R8" s="62">
        <v>0</v>
      </c>
      <c r="S8" s="60">
        <v>0</v>
      </c>
      <c r="T8" s="69">
        <v>11</v>
      </c>
      <c r="U8" s="59">
        <v>2.8</v>
      </c>
      <c r="V8" s="68">
        <v>4</v>
      </c>
      <c r="W8" s="64">
        <v>1</v>
      </c>
      <c r="X8" s="33">
        <v>1397</v>
      </c>
      <c r="Y8" s="34">
        <v>100</v>
      </c>
    </row>
    <row r="9" spans="1:25" s="31" customFormat="1" ht="15" customHeight="1" x14ac:dyDescent="0.2">
      <c r="A9" s="26" t="s">
        <v>53</v>
      </c>
      <c r="B9" s="35" t="s">
        <v>25</v>
      </c>
      <c r="C9" s="49">
        <v>37</v>
      </c>
      <c r="D9" s="52">
        <v>0</v>
      </c>
      <c r="E9" s="51">
        <v>0</v>
      </c>
      <c r="F9" s="52">
        <v>37</v>
      </c>
      <c r="G9" s="51">
        <v>100</v>
      </c>
      <c r="H9" s="52">
        <v>13</v>
      </c>
      <c r="I9" s="53">
        <v>35.1</v>
      </c>
      <c r="J9" s="54">
        <v>0</v>
      </c>
      <c r="K9" s="53">
        <v>0</v>
      </c>
      <c r="L9" s="66" t="s">
        <v>91</v>
      </c>
      <c r="M9" s="53">
        <v>5.4</v>
      </c>
      <c r="N9" s="54" t="s">
        <v>91</v>
      </c>
      <c r="O9" s="53">
        <v>8.1</v>
      </c>
      <c r="P9" s="54">
        <v>14</v>
      </c>
      <c r="Q9" s="53">
        <v>37.799999999999997</v>
      </c>
      <c r="R9" s="54">
        <v>0</v>
      </c>
      <c r="S9" s="53">
        <v>0</v>
      </c>
      <c r="T9" s="55">
        <v>5</v>
      </c>
      <c r="U9" s="51">
        <v>13.5</v>
      </c>
      <c r="V9" s="52" t="s">
        <v>91</v>
      </c>
      <c r="W9" s="56">
        <v>8.1</v>
      </c>
      <c r="X9" s="28">
        <v>495</v>
      </c>
      <c r="Y9" s="29">
        <v>100</v>
      </c>
    </row>
    <row r="10" spans="1:25" s="31" customFormat="1" ht="15" customHeight="1" x14ac:dyDescent="0.2">
      <c r="A10" s="26" t="s">
        <v>53</v>
      </c>
      <c r="B10" s="32" t="s">
        <v>1</v>
      </c>
      <c r="C10" s="57">
        <v>218</v>
      </c>
      <c r="D10" s="68" t="s">
        <v>91</v>
      </c>
      <c r="E10" s="59">
        <v>0.5</v>
      </c>
      <c r="F10" s="58">
        <v>217</v>
      </c>
      <c r="G10" s="59">
        <v>99.5</v>
      </c>
      <c r="H10" s="58">
        <v>8</v>
      </c>
      <c r="I10" s="60">
        <v>3.7</v>
      </c>
      <c r="J10" s="61">
        <v>0</v>
      </c>
      <c r="K10" s="60">
        <v>0</v>
      </c>
      <c r="L10" s="62">
        <v>106</v>
      </c>
      <c r="M10" s="60">
        <v>48.8</v>
      </c>
      <c r="N10" s="62">
        <v>18</v>
      </c>
      <c r="O10" s="60">
        <v>8.3000000000000007</v>
      </c>
      <c r="P10" s="62">
        <v>77</v>
      </c>
      <c r="Q10" s="60">
        <v>35.5</v>
      </c>
      <c r="R10" s="62" t="s">
        <v>91</v>
      </c>
      <c r="S10" s="60">
        <v>0.5</v>
      </c>
      <c r="T10" s="63">
        <v>7</v>
      </c>
      <c r="U10" s="59">
        <v>3.2</v>
      </c>
      <c r="V10" s="58" t="s">
        <v>91</v>
      </c>
      <c r="W10" s="64">
        <v>0.9</v>
      </c>
      <c r="X10" s="33">
        <v>1913</v>
      </c>
      <c r="Y10" s="34">
        <v>100</v>
      </c>
    </row>
    <row r="11" spans="1:25" s="31" customFormat="1" ht="15" customHeight="1" x14ac:dyDescent="0.2">
      <c r="A11" s="26" t="s">
        <v>53</v>
      </c>
      <c r="B11" s="35" t="s">
        <v>26</v>
      </c>
      <c r="C11" s="49">
        <v>323</v>
      </c>
      <c r="D11" s="52" t="s">
        <v>91</v>
      </c>
      <c r="E11" s="51">
        <v>0.6</v>
      </c>
      <c r="F11" s="52">
        <v>321</v>
      </c>
      <c r="G11" s="51">
        <v>99.4</v>
      </c>
      <c r="H11" s="65" t="s">
        <v>91</v>
      </c>
      <c r="I11" s="53">
        <v>0.6</v>
      </c>
      <c r="J11" s="66" t="s">
        <v>91</v>
      </c>
      <c r="K11" s="53">
        <v>0.9</v>
      </c>
      <c r="L11" s="54">
        <v>16</v>
      </c>
      <c r="M11" s="53">
        <v>5</v>
      </c>
      <c r="N11" s="54">
        <v>124</v>
      </c>
      <c r="O11" s="53">
        <v>38.6</v>
      </c>
      <c r="P11" s="54">
        <v>170</v>
      </c>
      <c r="Q11" s="53">
        <v>53</v>
      </c>
      <c r="R11" s="66" t="s">
        <v>91</v>
      </c>
      <c r="S11" s="53">
        <v>0.3</v>
      </c>
      <c r="T11" s="67">
        <v>5</v>
      </c>
      <c r="U11" s="51">
        <v>1.6</v>
      </c>
      <c r="V11" s="52">
        <v>11</v>
      </c>
      <c r="W11" s="56">
        <v>3.4</v>
      </c>
      <c r="X11" s="28">
        <v>1085</v>
      </c>
      <c r="Y11" s="29">
        <v>100</v>
      </c>
    </row>
    <row r="12" spans="1:25" s="31" customFormat="1" ht="15" customHeight="1" x14ac:dyDescent="0.2">
      <c r="A12" s="26" t="s">
        <v>53</v>
      </c>
      <c r="B12" s="32" t="s">
        <v>2</v>
      </c>
      <c r="C12" s="57">
        <v>2097</v>
      </c>
      <c r="D12" s="58">
        <v>38</v>
      </c>
      <c r="E12" s="59">
        <v>1.8</v>
      </c>
      <c r="F12" s="58">
        <v>2059</v>
      </c>
      <c r="G12" s="59">
        <v>98.2</v>
      </c>
      <c r="H12" s="58">
        <v>28</v>
      </c>
      <c r="I12" s="60">
        <v>1.4</v>
      </c>
      <c r="J12" s="62">
        <v>52</v>
      </c>
      <c r="K12" s="60">
        <v>2.5</v>
      </c>
      <c r="L12" s="62">
        <v>1111</v>
      </c>
      <c r="M12" s="60">
        <v>54</v>
      </c>
      <c r="N12" s="62">
        <v>338</v>
      </c>
      <c r="O12" s="60">
        <v>16.399999999999999</v>
      </c>
      <c r="P12" s="62">
        <v>448</v>
      </c>
      <c r="Q12" s="60">
        <v>21.8</v>
      </c>
      <c r="R12" s="62">
        <v>11</v>
      </c>
      <c r="S12" s="60">
        <v>0.5</v>
      </c>
      <c r="T12" s="63">
        <v>71</v>
      </c>
      <c r="U12" s="59">
        <v>3.4</v>
      </c>
      <c r="V12" s="58">
        <v>359</v>
      </c>
      <c r="W12" s="64">
        <v>17.100000000000001</v>
      </c>
      <c r="X12" s="33">
        <v>9883</v>
      </c>
      <c r="Y12" s="34">
        <v>100</v>
      </c>
    </row>
    <row r="13" spans="1:25" s="31" customFormat="1" ht="15" customHeight="1" x14ac:dyDescent="0.2">
      <c r="A13" s="26" t="s">
        <v>53</v>
      </c>
      <c r="B13" s="35" t="s">
        <v>27</v>
      </c>
      <c r="C13" s="49">
        <v>196</v>
      </c>
      <c r="D13" s="52">
        <v>0</v>
      </c>
      <c r="E13" s="51">
        <v>0</v>
      </c>
      <c r="F13" s="52">
        <v>196</v>
      </c>
      <c r="G13" s="51">
        <v>100</v>
      </c>
      <c r="H13" s="52">
        <v>6</v>
      </c>
      <c r="I13" s="53">
        <v>3.1</v>
      </c>
      <c r="J13" s="54">
        <v>0</v>
      </c>
      <c r="K13" s="53">
        <v>0</v>
      </c>
      <c r="L13" s="54">
        <v>86</v>
      </c>
      <c r="M13" s="53">
        <v>43.9</v>
      </c>
      <c r="N13" s="54">
        <v>22</v>
      </c>
      <c r="O13" s="53">
        <v>11.2</v>
      </c>
      <c r="P13" s="54">
        <v>73</v>
      </c>
      <c r="Q13" s="53">
        <v>37.200000000000003</v>
      </c>
      <c r="R13" s="54" t="s">
        <v>91</v>
      </c>
      <c r="S13" s="53">
        <v>1.5</v>
      </c>
      <c r="T13" s="55">
        <v>6</v>
      </c>
      <c r="U13" s="51">
        <v>3.1</v>
      </c>
      <c r="V13" s="52">
        <v>22</v>
      </c>
      <c r="W13" s="56">
        <v>11.2</v>
      </c>
      <c r="X13" s="28">
        <v>1841</v>
      </c>
      <c r="Y13" s="29">
        <v>100</v>
      </c>
    </row>
    <row r="14" spans="1:25" s="31" customFormat="1" ht="15" customHeight="1" x14ac:dyDescent="0.2">
      <c r="A14" s="26" t="s">
        <v>53</v>
      </c>
      <c r="B14" s="32" t="s">
        <v>28</v>
      </c>
      <c r="C14" s="57">
        <v>50</v>
      </c>
      <c r="D14" s="58">
        <v>4</v>
      </c>
      <c r="E14" s="59">
        <v>8</v>
      </c>
      <c r="F14" s="58">
        <v>46</v>
      </c>
      <c r="G14" s="59">
        <v>92</v>
      </c>
      <c r="H14" s="58">
        <v>0</v>
      </c>
      <c r="I14" s="60">
        <v>0</v>
      </c>
      <c r="J14" s="62">
        <v>0</v>
      </c>
      <c r="K14" s="60">
        <v>0</v>
      </c>
      <c r="L14" s="62">
        <v>12</v>
      </c>
      <c r="M14" s="60">
        <v>26.1</v>
      </c>
      <c r="N14" s="62">
        <v>17</v>
      </c>
      <c r="O14" s="60">
        <v>37</v>
      </c>
      <c r="P14" s="62">
        <v>17</v>
      </c>
      <c r="Q14" s="60">
        <v>37</v>
      </c>
      <c r="R14" s="62">
        <v>0</v>
      </c>
      <c r="S14" s="60">
        <v>0</v>
      </c>
      <c r="T14" s="69">
        <v>0</v>
      </c>
      <c r="U14" s="59">
        <v>0</v>
      </c>
      <c r="V14" s="68">
        <v>4</v>
      </c>
      <c r="W14" s="64">
        <v>8</v>
      </c>
      <c r="X14" s="33">
        <v>1140</v>
      </c>
      <c r="Y14" s="34">
        <v>99.9</v>
      </c>
    </row>
    <row r="15" spans="1:25" s="31" customFormat="1" ht="15" customHeight="1" x14ac:dyDescent="0.2">
      <c r="A15" s="26" t="s">
        <v>53</v>
      </c>
      <c r="B15" s="35" t="s">
        <v>29</v>
      </c>
      <c r="C15" s="49">
        <v>19</v>
      </c>
      <c r="D15" s="65" t="s">
        <v>91</v>
      </c>
      <c r="E15" s="51">
        <v>5.3</v>
      </c>
      <c r="F15" s="52">
        <v>18</v>
      </c>
      <c r="G15" s="51">
        <v>94.7</v>
      </c>
      <c r="H15" s="52">
        <v>0</v>
      </c>
      <c r="I15" s="53">
        <v>0</v>
      </c>
      <c r="J15" s="54">
        <v>0</v>
      </c>
      <c r="K15" s="53">
        <v>0</v>
      </c>
      <c r="L15" s="54">
        <v>4</v>
      </c>
      <c r="M15" s="53">
        <v>22.2</v>
      </c>
      <c r="N15" s="54">
        <v>8</v>
      </c>
      <c r="O15" s="53">
        <v>44.4</v>
      </c>
      <c r="P15" s="54">
        <v>6</v>
      </c>
      <c r="Q15" s="53">
        <v>33.299999999999997</v>
      </c>
      <c r="R15" s="54">
        <v>0</v>
      </c>
      <c r="S15" s="53">
        <v>0</v>
      </c>
      <c r="T15" s="55">
        <v>0</v>
      </c>
      <c r="U15" s="51">
        <v>0</v>
      </c>
      <c r="V15" s="52">
        <v>0</v>
      </c>
      <c r="W15" s="56">
        <v>0</v>
      </c>
      <c r="X15" s="28">
        <v>227</v>
      </c>
      <c r="Y15" s="29">
        <v>100</v>
      </c>
    </row>
    <row r="16" spans="1:25" s="31" customFormat="1" ht="15" customHeight="1" x14ac:dyDescent="0.2">
      <c r="A16" s="26" t="s">
        <v>53</v>
      </c>
      <c r="B16" s="32" t="s">
        <v>3</v>
      </c>
      <c r="C16" s="57">
        <v>43</v>
      </c>
      <c r="D16" s="58">
        <v>0</v>
      </c>
      <c r="E16" s="59">
        <v>0</v>
      </c>
      <c r="F16" s="58">
        <v>43</v>
      </c>
      <c r="G16" s="59">
        <v>100</v>
      </c>
      <c r="H16" s="58">
        <v>0</v>
      </c>
      <c r="I16" s="60">
        <v>0</v>
      </c>
      <c r="J16" s="62">
        <v>0</v>
      </c>
      <c r="K16" s="60">
        <v>0</v>
      </c>
      <c r="L16" s="61" t="s">
        <v>91</v>
      </c>
      <c r="M16" s="60">
        <v>7</v>
      </c>
      <c r="N16" s="62">
        <v>38</v>
      </c>
      <c r="O16" s="60">
        <v>88.4</v>
      </c>
      <c r="P16" s="62" t="s">
        <v>91</v>
      </c>
      <c r="Q16" s="60">
        <v>4.7</v>
      </c>
      <c r="R16" s="62">
        <v>0</v>
      </c>
      <c r="S16" s="60">
        <v>0</v>
      </c>
      <c r="T16" s="63">
        <v>0</v>
      </c>
      <c r="U16" s="59">
        <v>0</v>
      </c>
      <c r="V16" s="58" t="s">
        <v>91</v>
      </c>
      <c r="W16" s="64">
        <v>4.7</v>
      </c>
      <c r="X16" s="33">
        <v>204</v>
      </c>
      <c r="Y16" s="34">
        <v>100</v>
      </c>
    </row>
    <row r="17" spans="1:25" s="31" customFormat="1" ht="15" customHeight="1" x14ac:dyDescent="0.2">
      <c r="A17" s="26" t="s">
        <v>53</v>
      </c>
      <c r="B17" s="35" t="s">
        <v>30</v>
      </c>
      <c r="C17" s="49">
        <v>40</v>
      </c>
      <c r="D17" s="65" t="s">
        <v>91</v>
      </c>
      <c r="E17" s="51">
        <v>2.5</v>
      </c>
      <c r="F17" s="52">
        <v>39</v>
      </c>
      <c r="G17" s="51">
        <v>97.5</v>
      </c>
      <c r="H17" s="65">
        <v>0</v>
      </c>
      <c r="I17" s="53">
        <v>0</v>
      </c>
      <c r="J17" s="66">
        <v>0</v>
      </c>
      <c r="K17" s="53">
        <v>0</v>
      </c>
      <c r="L17" s="54">
        <v>11</v>
      </c>
      <c r="M17" s="53">
        <v>28.2</v>
      </c>
      <c r="N17" s="54">
        <v>15</v>
      </c>
      <c r="O17" s="53">
        <v>38.5</v>
      </c>
      <c r="P17" s="54">
        <v>11</v>
      </c>
      <c r="Q17" s="53">
        <v>28.2</v>
      </c>
      <c r="R17" s="66">
        <v>0</v>
      </c>
      <c r="S17" s="53">
        <v>0</v>
      </c>
      <c r="T17" s="55" t="s">
        <v>91</v>
      </c>
      <c r="U17" s="51">
        <v>5.0999999999999996</v>
      </c>
      <c r="V17" s="52" t="s">
        <v>91</v>
      </c>
      <c r="W17" s="56">
        <v>7.5</v>
      </c>
      <c r="X17" s="28">
        <v>3954</v>
      </c>
      <c r="Y17" s="29">
        <v>100</v>
      </c>
    </row>
    <row r="18" spans="1:25" s="31" customFormat="1" ht="15" customHeight="1" x14ac:dyDescent="0.2">
      <c r="A18" s="26" t="s">
        <v>53</v>
      </c>
      <c r="B18" s="32" t="s">
        <v>31</v>
      </c>
      <c r="C18" s="57">
        <v>912</v>
      </c>
      <c r="D18" s="58">
        <v>10</v>
      </c>
      <c r="E18" s="59">
        <v>1.1000000000000001</v>
      </c>
      <c r="F18" s="58">
        <v>902</v>
      </c>
      <c r="G18" s="59">
        <v>98.9</v>
      </c>
      <c r="H18" s="68">
        <v>4</v>
      </c>
      <c r="I18" s="60">
        <v>0.4</v>
      </c>
      <c r="J18" s="61" t="s">
        <v>91</v>
      </c>
      <c r="K18" s="60">
        <v>0.3</v>
      </c>
      <c r="L18" s="62">
        <v>65</v>
      </c>
      <c r="M18" s="60">
        <v>7.2</v>
      </c>
      <c r="N18" s="62">
        <v>535</v>
      </c>
      <c r="O18" s="60">
        <v>59.3</v>
      </c>
      <c r="P18" s="62">
        <v>250</v>
      </c>
      <c r="Q18" s="60">
        <v>27.7</v>
      </c>
      <c r="R18" s="62">
        <v>9</v>
      </c>
      <c r="S18" s="60">
        <v>1</v>
      </c>
      <c r="T18" s="63">
        <v>36</v>
      </c>
      <c r="U18" s="59">
        <v>4</v>
      </c>
      <c r="V18" s="58">
        <v>12</v>
      </c>
      <c r="W18" s="64">
        <v>1.3</v>
      </c>
      <c r="X18" s="33">
        <v>2444</v>
      </c>
      <c r="Y18" s="34">
        <v>99.8</v>
      </c>
    </row>
    <row r="19" spans="1:25" s="31" customFormat="1" ht="15" customHeight="1" x14ac:dyDescent="0.2">
      <c r="A19" s="26" t="s">
        <v>53</v>
      </c>
      <c r="B19" s="35" t="s">
        <v>32</v>
      </c>
      <c r="C19" s="49">
        <v>0</v>
      </c>
      <c r="D19" s="52">
        <v>0</v>
      </c>
      <c r="E19" s="51">
        <v>0</v>
      </c>
      <c r="F19" s="52">
        <v>0</v>
      </c>
      <c r="G19" s="51">
        <v>0</v>
      </c>
      <c r="H19" s="52">
        <v>0</v>
      </c>
      <c r="I19" s="53">
        <v>0</v>
      </c>
      <c r="J19" s="54">
        <v>0</v>
      </c>
      <c r="K19" s="53">
        <v>0</v>
      </c>
      <c r="L19" s="54">
        <v>0</v>
      </c>
      <c r="M19" s="53">
        <v>0</v>
      </c>
      <c r="N19" s="54">
        <v>0</v>
      </c>
      <c r="O19" s="53">
        <v>0</v>
      </c>
      <c r="P19" s="54">
        <v>0</v>
      </c>
      <c r="Q19" s="53">
        <v>0</v>
      </c>
      <c r="R19" s="54">
        <v>0</v>
      </c>
      <c r="S19" s="53">
        <v>0</v>
      </c>
      <c r="T19" s="55">
        <v>0</v>
      </c>
      <c r="U19" s="51">
        <v>0</v>
      </c>
      <c r="V19" s="52">
        <v>0</v>
      </c>
      <c r="W19" s="56">
        <v>0</v>
      </c>
      <c r="X19" s="28">
        <v>287</v>
      </c>
      <c r="Y19" s="29">
        <v>100</v>
      </c>
    </row>
    <row r="20" spans="1:25" s="31" customFormat="1" ht="15" customHeight="1" x14ac:dyDescent="0.2">
      <c r="A20" s="26" t="s">
        <v>53</v>
      </c>
      <c r="B20" s="32" t="s">
        <v>4</v>
      </c>
      <c r="C20" s="57">
        <v>87</v>
      </c>
      <c r="D20" s="58" t="s">
        <v>91</v>
      </c>
      <c r="E20" s="59">
        <v>1.1000000000000001</v>
      </c>
      <c r="F20" s="58">
        <v>86</v>
      </c>
      <c r="G20" s="59">
        <v>98.9</v>
      </c>
      <c r="H20" s="58" t="s">
        <v>91</v>
      </c>
      <c r="I20" s="60">
        <v>2.2999999999999998</v>
      </c>
      <c r="J20" s="61" t="s">
        <v>91</v>
      </c>
      <c r="K20" s="60">
        <v>2.2999999999999998</v>
      </c>
      <c r="L20" s="62">
        <v>25</v>
      </c>
      <c r="M20" s="60">
        <v>29.1</v>
      </c>
      <c r="N20" s="61" t="s">
        <v>91</v>
      </c>
      <c r="O20" s="60">
        <v>2.2999999999999998</v>
      </c>
      <c r="P20" s="62">
        <v>52</v>
      </c>
      <c r="Q20" s="60">
        <v>60.5</v>
      </c>
      <c r="R20" s="62">
        <v>0</v>
      </c>
      <c r="S20" s="60">
        <v>0</v>
      </c>
      <c r="T20" s="69" t="s">
        <v>91</v>
      </c>
      <c r="U20" s="59">
        <v>3.5</v>
      </c>
      <c r="V20" s="58">
        <v>7</v>
      </c>
      <c r="W20" s="64">
        <v>8</v>
      </c>
      <c r="X20" s="33">
        <v>715</v>
      </c>
      <c r="Y20" s="34">
        <v>100</v>
      </c>
    </row>
    <row r="21" spans="1:25" s="31" customFormat="1" ht="15" customHeight="1" x14ac:dyDescent="0.2">
      <c r="A21" s="26" t="s">
        <v>53</v>
      </c>
      <c r="B21" s="35" t="s">
        <v>5</v>
      </c>
      <c r="C21" s="49">
        <v>671</v>
      </c>
      <c r="D21" s="65">
        <v>7</v>
      </c>
      <c r="E21" s="51">
        <v>1</v>
      </c>
      <c r="F21" s="52">
        <v>664</v>
      </c>
      <c r="G21" s="51">
        <v>99</v>
      </c>
      <c r="H21" s="52">
        <v>0</v>
      </c>
      <c r="I21" s="53">
        <v>0</v>
      </c>
      <c r="J21" s="54">
        <v>4</v>
      </c>
      <c r="K21" s="53">
        <v>0.6</v>
      </c>
      <c r="L21" s="54">
        <v>52</v>
      </c>
      <c r="M21" s="53">
        <v>7.8</v>
      </c>
      <c r="N21" s="54">
        <v>308</v>
      </c>
      <c r="O21" s="53">
        <v>46.4</v>
      </c>
      <c r="P21" s="54">
        <v>270</v>
      </c>
      <c r="Q21" s="53">
        <v>40.700000000000003</v>
      </c>
      <c r="R21" s="54">
        <v>0</v>
      </c>
      <c r="S21" s="53">
        <v>0</v>
      </c>
      <c r="T21" s="55">
        <v>30</v>
      </c>
      <c r="U21" s="51">
        <v>4.5</v>
      </c>
      <c r="V21" s="52">
        <v>11</v>
      </c>
      <c r="W21" s="56">
        <v>1.6</v>
      </c>
      <c r="X21" s="28">
        <v>4134</v>
      </c>
      <c r="Y21" s="29">
        <v>99.9</v>
      </c>
    </row>
    <row r="22" spans="1:25" s="31" customFormat="1" ht="15" customHeight="1" x14ac:dyDescent="0.2">
      <c r="A22" s="26" t="s">
        <v>53</v>
      </c>
      <c r="B22" s="32" t="s">
        <v>6</v>
      </c>
      <c r="C22" s="57">
        <v>2499</v>
      </c>
      <c r="D22" s="58">
        <v>74</v>
      </c>
      <c r="E22" s="59">
        <v>3</v>
      </c>
      <c r="F22" s="58">
        <v>2425</v>
      </c>
      <c r="G22" s="59">
        <v>97</v>
      </c>
      <c r="H22" s="58">
        <v>9</v>
      </c>
      <c r="I22" s="60">
        <v>0.4</v>
      </c>
      <c r="J22" s="62">
        <v>11</v>
      </c>
      <c r="K22" s="60">
        <v>0.5</v>
      </c>
      <c r="L22" s="62">
        <v>265</v>
      </c>
      <c r="M22" s="60">
        <v>10.9</v>
      </c>
      <c r="N22" s="62">
        <v>601</v>
      </c>
      <c r="O22" s="60">
        <v>24.8</v>
      </c>
      <c r="P22" s="62">
        <v>1419</v>
      </c>
      <c r="Q22" s="60">
        <v>58.5</v>
      </c>
      <c r="R22" s="62" t="s">
        <v>91</v>
      </c>
      <c r="S22" s="60">
        <v>0.1</v>
      </c>
      <c r="T22" s="63">
        <v>118</v>
      </c>
      <c r="U22" s="59">
        <v>4.9000000000000004</v>
      </c>
      <c r="V22" s="58">
        <v>105</v>
      </c>
      <c r="W22" s="64">
        <v>4.2</v>
      </c>
      <c r="X22" s="33">
        <v>1864</v>
      </c>
      <c r="Y22" s="34">
        <v>100</v>
      </c>
    </row>
    <row r="23" spans="1:25" s="31" customFormat="1" ht="15" customHeight="1" x14ac:dyDescent="0.2">
      <c r="A23" s="26" t="s">
        <v>53</v>
      </c>
      <c r="B23" s="35" t="s">
        <v>33</v>
      </c>
      <c r="C23" s="49">
        <v>122</v>
      </c>
      <c r="D23" s="52" t="s">
        <v>91</v>
      </c>
      <c r="E23" s="51">
        <v>0.8</v>
      </c>
      <c r="F23" s="52">
        <v>121</v>
      </c>
      <c r="G23" s="51">
        <v>99.2</v>
      </c>
      <c r="H23" s="65">
        <v>0</v>
      </c>
      <c r="I23" s="53">
        <v>0</v>
      </c>
      <c r="J23" s="54" t="s">
        <v>91</v>
      </c>
      <c r="K23" s="53">
        <v>1.7</v>
      </c>
      <c r="L23" s="54">
        <v>12</v>
      </c>
      <c r="M23" s="53">
        <v>9.9</v>
      </c>
      <c r="N23" s="54">
        <v>12</v>
      </c>
      <c r="O23" s="53">
        <v>9.9</v>
      </c>
      <c r="P23" s="54">
        <v>91</v>
      </c>
      <c r="Q23" s="53">
        <v>75.2</v>
      </c>
      <c r="R23" s="54">
        <v>0</v>
      </c>
      <c r="S23" s="53">
        <v>0</v>
      </c>
      <c r="T23" s="55">
        <v>4</v>
      </c>
      <c r="U23" s="51">
        <v>3.3</v>
      </c>
      <c r="V23" s="52">
        <v>4</v>
      </c>
      <c r="W23" s="56">
        <v>3.3</v>
      </c>
      <c r="X23" s="28">
        <v>1424</v>
      </c>
      <c r="Y23" s="29">
        <v>100</v>
      </c>
    </row>
    <row r="24" spans="1:25" s="31" customFormat="1" ht="15" customHeight="1" x14ac:dyDescent="0.2">
      <c r="A24" s="26" t="s">
        <v>53</v>
      </c>
      <c r="B24" s="32" t="s">
        <v>7</v>
      </c>
      <c r="C24" s="57">
        <v>388</v>
      </c>
      <c r="D24" s="68">
        <v>4</v>
      </c>
      <c r="E24" s="59">
        <v>1</v>
      </c>
      <c r="F24" s="58">
        <v>384</v>
      </c>
      <c r="G24" s="59">
        <v>99</v>
      </c>
      <c r="H24" s="58">
        <v>5</v>
      </c>
      <c r="I24" s="60">
        <v>1.3</v>
      </c>
      <c r="J24" s="61" t="s">
        <v>91</v>
      </c>
      <c r="K24" s="60">
        <v>0.5</v>
      </c>
      <c r="L24" s="62">
        <v>73</v>
      </c>
      <c r="M24" s="60">
        <v>19</v>
      </c>
      <c r="N24" s="62">
        <v>63</v>
      </c>
      <c r="O24" s="60">
        <v>16.399999999999999</v>
      </c>
      <c r="P24" s="62">
        <v>214</v>
      </c>
      <c r="Q24" s="60">
        <v>55.7</v>
      </c>
      <c r="R24" s="62" t="s">
        <v>91</v>
      </c>
      <c r="S24" s="60">
        <v>0.3</v>
      </c>
      <c r="T24" s="63">
        <v>26</v>
      </c>
      <c r="U24" s="59">
        <v>6.8</v>
      </c>
      <c r="V24" s="58">
        <v>15</v>
      </c>
      <c r="W24" s="64">
        <v>3.9</v>
      </c>
      <c r="X24" s="33">
        <v>1396</v>
      </c>
      <c r="Y24" s="34">
        <v>100</v>
      </c>
    </row>
    <row r="25" spans="1:25" s="31" customFormat="1" ht="15" customHeight="1" x14ac:dyDescent="0.2">
      <c r="A25" s="26" t="s">
        <v>53</v>
      </c>
      <c r="B25" s="35" t="s">
        <v>34</v>
      </c>
      <c r="C25" s="49">
        <v>120</v>
      </c>
      <c r="D25" s="52">
        <v>0</v>
      </c>
      <c r="E25" s="51">
        <v>0</v>
      </c>
      <c r="F25" s="52">
        <v>120</v>
      </c>
      <c r="G25" s="51">
        <v>100</v>
      </c>
      <c r="H25" s="52">
        <v>0</v>
      </c>
      <c r="I25" s="53">
        <v>0</v>
      </c>
      <c r="J25" s="54">
        <v>0</v>
      </c>
      <c r="K25" s="53">
        <v>0</v>
      </c>
      <c r="L25" s="54" t="s">
        <v>91</v>
      </c>
      <c r="M25" s="53">
        <v>1.7</v>
      </c>
      <c r="N25" s="54">
        <v>13</v>
      </c>
      <c r="O25" s="53">
        <v>10.8</v>
      </c>
      <c r="P25" s="54">
        <v>102</v>
      </c>
      <c r="Q25" s="53">
        <v>85</v>
      </c>
      <c r="R25" s="54">
        <v>0</v>
      </c>
      <c r="S25" s="53">
        <v>0</v>
      </c>
      <c r="T25" s="55" t="s">
        <v>91</v>
      </c>
      <c r="U25" s="51">
        <v>2.5</v>
      </c>
      <c r="V25" s="52">
        <v>0</v>
      </c>
      <c r="W25" s="56">
        <v>0</v>
      </c>
      <c r="X25" s="28">
        <v>1422</v>
      </c>
      <c r="Y25" s="29">
        <v>100</v>
      </c>
    </row>
    <row r="26" spans="1:25" s="31" customFormat="1" ht="15" customHeight="1" x14ac:dyDescent="0.2">
      <c r="A26" s="26" t="s">
        <v>53</v>
      </c>
      <c r="B26" s="32" t="s">
        <v>35</v>
      </c>
      <c r="C26" s="57">
        <v>206</v>
      </c>
      <c r="D26" s="58">
        <v>4</v>
      </c>
      <c r="E26" s="59">
        <v>1.9</v>
      </c>
      <c r="F26" s="58">
        <v>202</v>
      </c>
      <c r="G26" s="59">
        <v>98.1</v>
      </c>
      <c r="H26" s="68" t="s">
        <v>91</v>
      </c>
      <c r="I26" s="60">
        <v>1</v>
      </c>
      <c r="J26" s="61" t="s">
        <v>91</v>
      </c>
      <c r="K26" s="60">
        <v>0.5</v>
      </c>
      <c r="L26" s="62">
        <v>11</v>
      </c>
      <c r="M26" s="60">
        <v>5.4</v>
      </c>
      <c r="N26" s="62">
        <v>125</v>
      </c>
      <c r="O26" s="60">
        <v>61.9</v>
      </c>
      <c r="P26" s="62">
        <v>60</v>
      </c>
      <c r="Q26" s="60">
        <v>29.7</v>
      </c>
      <c r="R26" s="62">
        <v>0</v>
      </c>
      <c r="S26" s="60">
        <v>0</v>
      </c>
      <c r="T26" s="69" t="s">
        <v>91</v>
      </c>
      <c r="U26" s="59">
        <v>1.5</v>
      </c>
      <c r="V26" s="58">
        <v>9</v>
      </c>
      <c r="W26" s="64">
        <v>4.4000000000000004</v>
      </c>
      <c r="X26" s="33">
        <v>1343</v>
      </c>
      <c r="Y26" s="34">
        <v>100</v>
      </c>
    </row>
    <row r="27" spans="1:25" s="31" customFormat="1" ht="15" customHeight="1" x14ac:dyDescent="0.2">
      <c r="A27" s="26" t="s">
        <v>53</v>
      </c>
      <c r="B27" s="35" t="s">
        <v>8</v>
      </c>
      <c r="C27" s="49">
        <v>95</v>
      </c>
      <c r="D27" s="52" t="s">
        <v>91</v>
      </c>
      <c r="E27" s="51">
        <v>1.1000000000000001</v>
      </c>
      <c r="F27" s="52">
        <v>94</v>
      </c>
      <c r="G27" s="51">
        <v>98.9</v>
      </c>
      <c r="H27" s="52">
        <v>0</v>
      </c>
      <c r="I27" s="53">
        <v>0</v>
      </c>
      <c r="J27" s="54">
        <v>0</v>
      </c>
      <c r="K27" s="53">
        <v>0</v>
      </c>
      <c r="L27" s="66">
        <v>0</v>
      </c>
      <c r="M27" s="53">
        <v>0</v>
      </c>
      <c r="N27" s="66" t="s">
        <v>91</v>
      </c>
      <c r="O27" s="53">
        <v>1.1000000000000001</v>
      </c>
      <c r="P27" s="54">
        <v>89</v>
      </c>
      <c r="Q27" s="53">
        <v>94.7</v>
      </c>
      <c r="R27" s="54">
        <v>0</v>
      </c>
      <c r="S27" s="53">
        <v>0</v>
      </c>
      <c r="T27" s="67">
        <v>4</v>
      </c>
      <c r="U27" s="51">
        <v>4.3</v>
      </c>
      <c r="V27" s="52">
        <v>11</v>
      </c>
      <c r="W27" s="56">
        <v>11.6</v>
      </c>
      <c r="X27" s="28">
        <v>573</v>
      </c>
      <c r="Y27" s="29">
        <v>100</v>
      </c>
    </row>
    <row r="28" spans="1:25" s="31" customFormat="1" ht="15" customHeight="1" x14ac:dyDescent="0.2">
      <c r="A28" s="26" t="s">
        <v>53</v>
      </c>
      <c r="B28" s="32" t="s">
        <v>36</v>
      </c>
      <c r="C28" s="57">
        <v>49</v>
      </c>
      <c r="D28" s="58" t="s">
        <v>91</v>
      </c>
      <c r="E28" s="59">
        <v>2</v>
      </c>
      <c r="F28" s="58">
        <v>48</v>
      </c>
      <c r="G28" s="59">
        <v>98</v>
      </c>
      <c r="H28" s="58" t="s">
        <v>91</v>
      </c>
      <c r="I28" s="60">
        <v>4.2</v>
      </c>
      <c r="J28" s="62">
        <v>0</v>
      </c>
      <c r="K28" s="60">
        <v>0</v>
      </c>
      <c r="L28" s="62">
        <v>12</v>
      </c>
      <c r="M28" s="60">
        <v>25</v>
      </c>
      <c r="N28" s="62">
        <v>31</v>
      </c>
      <c r="O28" s="60">
        <v>64.599999999999994</v>
      </c>
      <c r="P28" s="62" t="s">
        <v>91</v>
      </c>
      <c r="Q28" s="60">
        <v>6.3</v>
      </c>
      <c r="R28" s="62">
        <v>0</v>
      </c>
      <c r="S28" s="60">
        <v>0</v>
      </c>
      <c r="T28" s="69">
        <v>0</v>
      </c>
      <c r="U28" s="59">
        <v>0</v>
      </c>
      <c r="V28" s="58">
        <v>6</v>
      </c>
      <c r="W28" s="64">
        <v>12.2</v>
      </c>
      <c r="X28" s="33">
        <v>1435</v>
      </c>
      <c r="Y28" s="34">
        <v>100</v>
      </c>
    </row>
    <row r="29" spans="1:25" s="31" customFormat="1" ht="15" customHeight="1" x14ac:dyDescent="0.2">
      <c r="A29" s="26" t="s">
        <v>53</v>
      </c>
      <c r="B29" s="35" t="s">
        <v>37</v>
      </c>
      <c r="C29" s="49">
        <v>91</v>
      </c>
      <c r="D29" s="65" t="s">
        <v>91</v>
      </c>
      <c r="E29" s="51">
        <v>1.1000000000000001</v>
      </c>
      <c r="F29" s="52">
        <v>90</v>
      </c>
      <c r="G29" s="51">
        <v>98.9</v>
      </c>
      <c r="H29" s="65" t="s">
        <v>91</v>
      </c>
      <c r="I29" s="53">
        <v>2.2000000000000002</v>
      </c>
      <c r="J29" s="54">
        <v>0</v>
      </c>
      <c r="K29" s="53">
        <v>0</v>
      </c>
      <c r="L29" s="54">
        <v>9</v>
      </c>
      <c r="M29" s="53">
        <v>10</v>
      </c>
      <c r="N29" s="54">
        <v>6</v>
      </c>
      <c r="O29" s="53">
        <v>6.7</v>
      </c>
      <c r="P29" s="54">
        <v>67</v>
      </c>
      <c r="Q29" s="53">
        <v>74.400000000000006</v>
      </c>
      <c r="R29" s="54">
        <v>0</v>
      </c>
      <c r="S29" s="53">
        <v>0</v>
      </c>
      <c r="T29" s="55">
        <v>6</v>
      </c>
      <c r="U29" s="51">
        <v>6.7</v>
      </c>
      <c r="V29" s="52">
        <v>0</v>
      </c>
      <c r="W29" s="56">
        <v>0</v>
      </c>
      <c r="X29" s="28">
        <v>1859</v>
      </c>
      <c r="Y29" s="29">
        <v>99.9</v>
      </c>
    </row>
    <row r="30" spans="1:25" s="31" customFormat="1" ht="15" customHeight="1" x14ac:dyDescent="0.2">
      <c r="A30" s="26" t="s">
        <v>53</v>
      </c>
      <c r="B30" s="32" t="s">
        <v>38</v>
      </c>
      <c r="C30" s="57">
        <v>834</v>
      </c>
      <c r="D30" s="58">
        <v>9</v>
      </c>
      <c r="E30" s="59">
        <v>1.1000000000000001</v>
      </c>
      <c r="F30" s="58">
        <v>825</v>
      </c>
      <c r="G30" s="59">
        <v>98.9</v>
      </c>
      <c r="H30" s="58">
        <v>4</v>
      </c>
      <c r="I30" s="60">
        <v>0.5</v>
      </c>
      <c r="J30" s="62">
        <v>12</v>
      </c>
      <c r="K30" s="60">
        <v>1.5</v>
      </c>
      <c r="L30" s="62">
        <v>47</v>
      </c>
      <c r="M30" s="60">
        <v>5.7</v>
      </c>
      <c r="N30" s="62">
        <v>213</v>
      </c>
      <c r="O30" s="60">
        <v>25.8</v>
      </c>
      <c r="P30" s="62">
        <v>528</v>
      </c>
      <c r="Q30" s="60">
        <v>64</v>
      </c>
      <c r="R30" s="62">
        <v>0</v>
      </c>
      <c r="S30" s="60">
        <v>0</v>
      </c>
      <c r="T30" s="63">
        <v>21</v>
      </c>
      <c r="U30" s="59">
        <v>2.5</v>
      </c>
      <c r="V30" s="58">
        <v>57</v>
      </c>
      <c r="W30" s="64">
        <v>6.8</v>
      </c>
      <c r="X30" s="33">
        <v>3672</v>
      </c>
      <c r="Y30" s="34">
        <v>100</v>
      </c>
    </row>
    <row r="31" spans="1:25" s="31" customFormat="1" ht="15" customHeight="1" x14ac:dyDescent="0.2">
      <c r="A31" s="26" t="s">
        <v>53</v>
      </c>
      <c r="B31" s="35" t="s">
        <v>9</v>
      </c>
      <c r="C31" s="49">
        <v>382</v>
      </c>
      <c r="D31" s="52">
        <v>10</v>
      </c>
      <c r="E31" s="51">
        <v>2.6</v>
      </c>
      <c r="F31" s="52">
        <v>372</v>
      </c>
      <c r="G31" s="51">
        <v>97.4</v>
      </c>
      <c r="H31" s="52">
        <v>12</v>
      </c>
      <c r="I31" s="53">
        <v>3.2</v>
      </c>
      <c r="J31" s="66">
        <v>7</v>
      </c>
      <c r="K31" s="53">
        <v>1.9</v>
      </c>
      <c r="L31" s="54">
        <v>31</v>
      </c>
      <c r="M31" s="53">
        <v>8.3000000000000007</v>
      </c>
      <c r="N31" s="54">
        <v>50</v>
      </c>
      <c r="O31" s="53">
        <v>13.4</v>
      </c>
      <c r="P31" s="54">
        <v>252</v>
      </c>
      <c r="Q31" s="53">
        <v>67.7</v>
      </c>
      <c r="R31" s="54">
        <v>0</v>
      </c>
      <c r="S31" s="53">
        <v>0</v>
      </c>
      <c r="T31" s="55">
        <v>20</v>
      </c>
      <c r="U31" s="51">
        <v>5.4</v>
      </c>
      <c r="V31" s="52">
        <v>10</v>
      </c>
      <c r="W31" s="56">
        <v>2.6</v>
      </c>
      <c r="X31" s="28">
        <v>2056</v>
      </c>
      <c r="Y31" s="29">
        <v>100</v>
      </c>
    </row>
    <row r="32" spans="1:25" s="31" customFormat="1" ht="15" customHeight="1" x14ac:dyDescent="0.2">
      <c r="A32" s="26" t="s">
        <v>53</v>
      </c>
      <c r="B32" s="32" t="s">
        <v>39</v>
      </c>
      <c r="C32" s="57">
        <v>391</v>
      </c>
      <c r="D32" s="58">
        <v>0</v>
      </c>
      <c r="E32" s="59">
        <v>0</v>
      </c>
      <c r="F32" s="58">
        <v>391</v>
      </c>
      <c r="G32" s="59">
        <v>100</v>
      </c>
      <c r="H32" s="58">
        <v>0</v>
      </c>
      <c r="I32" s="60">
        <v>0</v>
      </c>
      <c r="J32" s="62">
        <v>5</v>
      </c>
      <c r="K32" s="60">
        <v>1.3</v>
      </c>
      <c r="L32" s="61">
        <v>4</v>
      </c>
      <c r="M32" s="60">
        <v>1</v>
      </c>
      <c r="N32" s="62">
        <v>284</v>
      </c>
      <c r="O32" s="60">
        <v>72.599999999999994</v>
      </c>
      <c r="P32" s="62">
        <v>96</v>
      </c>
      <c r="Q32" s="60">
        <v>24.6</v>
      </c>
      <c r="R32" s="62">
        <v>0</v>
      </c>
      <c r="S32" s="60">
        <v>0</v>
      </c>
      <c r="T32" s="63" t="s">
        <v>91</v>
      </c>
      <c r="U32" s="59">
        <v>0.5</v>
      </c>
      <c r="V32" s="68">
        <v>0</v>
      </c>
      <c r="W32" s="64">
        <v>0</v>
      </c>
      <c r="X32" s="33">
        <v>967</v>
      </c>
      <c r="Y32" s="34">
        <v>100</v>
      </c>
    </row>
    <row r="33" spans="1:25" s="31" customFormat="1" ht="15" customHeight="1" x14ac:dyDescent="0.2">
      <c r="A33" s="26" t="s">
        <v>53</v>
      </c>
      <c r="B33" s="35" t="s">
        <v>23</v>
      </c>
      <c r="C33" s="49">
        <v>1142</v>
      </c>
      <c r="D33" s="65">
        <v>5</v>
      </c>
      <c r="E33" s="51">
        <v>0.4</v>
      </c>
      <c r="F33" s="52">
        <v>1137</v>
      </c>
      <c r="G33" s="51">
        <v>99.6</v>
      </c>
      <c r="H33" s="65">
        <v>9</v>
      </c>
      <c r="I33" s="53">
        <v>0.8</v>
      </c>
      <c r="J33" s="66">
        <v>0</v>
      </c>
      <c r="K33" s="53">
        <v>0</v>
      </c>
      <c r="L33" s="54">
        <v>86</v>
      </c>
      <c r="M33" s="53">
        <v>7.6</v>
      </c>
      <c r="N33" s="54">
        <v>159</v>
      </c>
      <c r="O33" s="53">
        <v>14</v>
      </c>
      <c r="P33" s="54">
        <v>843</v>
      </c>
      <c r="Q33" s="53">
        <v>74.099999999999994</v>
      </c>
      <c r="R33" s="54" t="s">
        <v>91</v>
      </c>
      <c r="S33" s="53">
        <v>0.3</v>
      </c>
      <c r="T33" s="55">
        <v>37</v>
      </c>
      <c r="U33" s="51">
        <v>3.3</v>
      </c>
      <c r="V33" s="52">
        <v>28</v>
      </c>
      <c r="W33" s="56">
        <v>2.5</v>
      </c>
      <c r="X33" s="28">
        <v>2281</v>
      </c>
      <c r="Y33" s="29">
        <v>100</v>
      </c>
    </row>
    <row r="34" spans="1:25" s="31" customFormat="1" ht="15" customHeight="1" x14ac:dyDescent="0.2">
      <c r="A34" s="26" t="s">
        <v>53</v>
      </c>
      <c r="B34" s="32" t="s">
        <v>10</v>
      </c>
      <c r="C34" s="57">
        <v>101</v>
      </c>
      <c r="D34" s="58" t="s">
        <v>91</v>
      </c>
      <c r="E34" s="59">
        <v>1</v>
      </c>
      <c r="F34" s="58">
        <v>100</v>
      </c>
      <c r="G34" s="59">
        <v>99</v>
      </c>
      <c r="H34" s="58">
        <v>54</v>
      </c>
      <c r="I34" s="60">
        <v>54</v>
      </c>
      <c r="J34" s="62">
        <v>0</v>
      </c>
      <c r="K34" s="60">
        <v>0</v>
      </c>
      <c r="L34" s="62" t="s">
        <v>91</v>
      </c>
      <c r="M34" s="60">
        <v>3</v>
      </c>
      <c r="N34" s="61" t="s">
        <v>91</v>
      </c>
      <c r="O34" s="60">
        <v>2</v>
      </c>
      <c r="P34" s="62">
        <v>31</v>
      </c>
      <c r="Q34" s="60">
        <v>31</v>
      </c>
      <c r="R34" s="61">
        <v>0</v>
      </c>
      <c r="S34" s="60">
        <v>0</v>
      </c>
      <c r="T34" s="63">
        <v>10</v>
      </c>
      <c r="U34" s="59">
        <v>10</v>
      </c>
      <c r="V34" s="58">
        <v>31</v>
      </c>
      <c r="W34" s="64">
        <v>30.7</v>
      </c>
      <c r="X34" s="33">
        <v>794</v>
      </c>
      <c r="Y34" s="34">
        <v>100</v>
      </c>
    </row>
    <row r="35" spans="1:25" s="31" customFormat="1" ht="15" customHeight="1" x14ac:dyDescent="0.2">
      <c r="A35" s="26" t="s">
        <v>53</v>
      </c>
      <c r="B35" s="35" t="s">
        <v>40</v>
      </c>
      <c r="C35" s="49">
        <v>45</v>
      </c>
      <c r="D35" s="52" t="s">
        <v>91</v>
      </c>
      <c r="E35" s="51">
        <v>2.2000000000000002</v>
      </c>
      <c r="F35" s="52">
        <v>44</v>
      </c>
      <c r="G35" s="51">
        <v>97.8</v>
      </c>
      <c r="H35" s="52" t="s">
        <v>91</v>
      </c>
      <c r="I35" s="53">
        <v>4.5</v>
      </c>
      <c r="J35" s="54">
        <v>0</v>
      </c>
      <c r="K35" s="53">
        <v>0</v>
      </c>
      <c r="L35" s="54">
        <v>7</v>
      </c>
      <c r="M35" s="53">
        <v>15.9</v>
      </c>
      <c r="N35" s="66">
        <v>5</v>
      </c>
      <c r="O35" s="53">
        <v>11.4</v>
      </c>
      <c r="P35" s="54">
        <v>30</v>
      </c>
      <c r="Q35" s="53">
        <v>68.2</v>
      </c>
      <c r="R35" s="54">
        <v>0</v>
      </c>
      <c r="S35" s="53">
        <v>0</v>
      </c>
      <c r="T35" s="67">
        <v>0</v>
      </c>
      <c r="U35" s="51">
        <v>0</v>
      </c>
      <c r="V35" s="52" t="s">
        <v>91</v>
      </c>
      <c r="W35" s="56">
        <v>4.4000000000000004</v>
      </c>
      <c r="X35" s="28">
        <v>1050</v>
      </c>
      <c r="Y35" s="29">
        <v>100</v>
      </c>
    </row>
    <row r="36" spans="1:25" s="31" customFormat="1" ht="15" customHeight="1" x14ac:dyDescent="0.2">
      <c r="A36" s="26" t="s">
        <v>53</v>
      </c>
      <c r="B36" s="32" t="s">
        <v>41</v>
      </c>
      <c r="C36" s="57">
        <v>30</v>
      </c>
      <c r="D36" s="58">
        <v>0</v>
      </c>
      <c r="E36" s="59">
        <v>0</v>
      </c>
      <c r="F36" s="58">
        <v>30</v>
      </c>
      <c r="G36" s="59">
        <v>100</v>
      </c>
      <c r="H36" s="58">
        <v>5</v>
      </c>
      <c r="I36" s="60">
        <v>16.7</v>
      </c>
      <c r="J36" s="61">
        <v>0</v>
      </c>
      <c r="K36" s="60">
        <v>0</v>
      </c>
      <c r="L36" s="61" t="s">
        <v>91</v>
      </c>
      <c r="M36" s="60">
        <v>3.3</v>
      </c>
      <c r="N36" s="62">
        <v>4</v>
      </c>
      <c r="O36" s="60">
        <v>13.3</v>
      </c>
      <c r="P36" s="62">
        <v>15</v>
      </c>
      <c r="Q36" s="60">
        <v>50</v>
      </c>
      <c r="R36" s="62" t="s">
        <v>91</v>
      </c>
      <c r="S36" s="60">
        <v>10</v>
      </c>
      <c r="T36" s="69" t="s">
        <v>91</v>
      </c>
      <c r="U36" s="59">
        <v>6.7</v>
      </c>
      <c r="V36" s="58" t="s">
        <v>91</v>
      </c>
      <c r="W36" s="64">
        <v>6.7</v>
      </c>
      <c r="X36" s="33">
        <v>652</v>
      </c>
      <c r="Y36" s="34">
        <v>100</v>
      </c>
    </row>
    <row r="37" spans="1:25" s="31" customFormat="1" ht="15" customHeight="1" x14ac:dyDescent="0.2">
      <c r="A37" s="26" t="s">
        <v>53</v>
      </c>
      <c r="B37" s="35" t="s">
        <v>11</v>
      </c>
      <c r="C37" s="49">
        <v>17</v>
      </c>
      <c r="D37" s="52" t="s">
        <v>91</v>
      </c>
      <c r="E37" s="51">
        <v>5.9</v>
      </c>
      <c r="F37" s="52">
        <v>16</v>
      </c>
      <c r="G37" s="51">
        <v>94.1</v>
      </c>
      <c r="H37" s="52">
        <v>0</v>
      </c>
      <c r="I37" s="53">
        <v>0</v>
      </c>
      <c r="J37" s="54">
        <v>0</v>
      </c>
      <c r="K37" s="53">
        <v>0</v>
      </c>
      <c r="L37" s="66">
        <v>0</v>
      </c>
      <c r="M37" s="53">
        <v>0</v>
      </c>
      <c r="N37" s="66">
        <v>0</v>
      </c>
      <c r="O37" s="53">
        <v>0</v>
      </c>
      <c r="P37" s="54">
        <v>16</v>
      </c>
      <c r="Q37" s="53">
        <v>100</v>
      </c>
      <c r="R37" s="54">
        <v>0</v>
      </c>
      <c r="S37" s="53">
        <v>0</v>
      </c>
      <c r="T37" s="55">
        <v>0</v>
      </c>
      <c r="U37" s="51">
        <v>0</v>
      </c>
      <c r="V37" s="52">
        <v>0</v>
      </c>
      <c r="W37" s="56">
        <v>0</v>
      </c>
      <c r="X37" s="28">
        <v>482</v>
      </c>
      <c r="Y37" s="29">
        <v>100</v>
      </c>
    </row>
    <row r="38" spans="1:25" s="31" customFormat="1" ht="15" customHeight="1" x14ac:dyDescent="0.2">
      <c r="A38" s="26" t="s">
        <v>53</v>
      </c>
      <c r="B38" s="32" t="s">
        <v>12</v>
      </c>
      <c r="C38" s="57">
        <v>26</v>
      </c>
      <c r="D38" s="58">
        <v>0</v>
      </c>
      <c r="E38" s="59">
        <v>0</v>
      </c>
      <c r="F38" s="58">
        <v>26</v>
      </c>
      <c r="G38" s="59">
        <v>100</v>
      </c>
      <c r="H38" s="58">
        <v>0</v>
      </c>
      <c r="I38" s="60">
        <v>0</v>
      </c>
      <c r="J38" s="62" t="s">
        <v>91</v>
      </c>
      <c r="K38" s="60">
        <v>7.7</v>
      </c>
      <c r="L38" s="62" t="s">
        <v>91</v>
      </c>
      <c r="M38" s="60">
        <v>11.5</v>
      </c>
      <c r="N38" s="62">
        <v>9</v>
      </c>
      <c r="O38" s="60">
        <v>34.6</v>
      </c>
      <c r="P38" s="62">
        <v>12</v>
      </c>
      <c r="Q38" s="60">
        <v>46.2</v>
      </c>
      <c r="R38" s="62">
        <v>0</v>
      </c>
      <c r="S38" s="60">
        <v>0</v>
      </c>
      <c r="T38" s="69">
        <v>0</v>
      </c>
      <c r="U38" s="59">
        <v>0</v>
      </c>
      <c r="V38" s="58" t="s">
        <v>91</v>
      </c>
      <c r="W38" s="64">
        <v>7.7</v>
      </c>
      <c r="X38" s="33">
        <v>2469</v>
      </c>
      <c r="Y38" s="34">
        <v>100</v>
      </c>
    </row>
    <row r="39" spans="1:25" s="31" customFormat="1" ht="15" customHeight="1" x14ac:dyDescent="0.2">
      <c r="A39" s="26" t="s">
        <v>53</v>
      </c>
      <c r="B39" s="35" t="s">
        <v>13</v>
      </c>
      <c r="C39" s="49">
        <v>939</v>
      </c>
      <c r="D39" s="52">
        <v>5</v>
      </c>
      <c r="E39" s="51">
        <v>0.5</v>
      </c>
      <c r="F39" s="52">
        <v>934</v>
      </c>
      <c r="G39" s="51">
        <v>99.5</v>
      </c>
      <c r="H39" s="52">
        <v>45</v>
      </c>
      <c r="I39" s="53">
        <v>4.8</v>
      </c>
      <c r="J39" s="66">
        <v>6</v>
      </c>
      <c r="K39" s="53">
        <v>0.6</v>
      </c>
      <c r="L39" s="54">
        <v>680</v>
      </c>
      <c r="M39" s="53">
        <v>72.8</v>
      </c>
      <c r="N39" s="54">
        <v>38</v>
      </c>
      <c r="O39" s="53">
        <v>4.0999999999999996</v>
      </c>
      <c r="P39" s="54">
        <v>136</v>
      </c>
      <c r="Q39" s="53">
        <v>14.6</v>
      </c>
      <c r="R39" s="54">
        <v>0</v>
      </c>
      <c r="S39" s="53">
        <v>0</v>
      </c>
      <c r="T39" s="55">
        <v>29</v>
      </c>
      <c r="U39" s="51">
        <v>3.1</v>
      </c>
      <c r="V39" s="52">
        <v>176</v>
      </c>
      <c r="W39" s="56">
        <v>18.7</v>
      </c>
      <c r="X39" s="28">
        <v>872</v>
      </c>
      <c r="Y39" s="29">
        <v>100</v>
      </c>
    </row>
    <row r="40" spans="1:25" s="31" customFormat="1" ht="15" customHeight="1" x14ac:dyDescent="0.2">
      <c r="A40" s="26" t="s">
        <v>53</v>
      </c>
      <c r="B40" s="32" t="s">
        <v>14</v>
      </c>
      <c r="C40" s="57">
        <v>169</v>
      </c>
      <c r="D40" s="58" t="s">
        <v>91</v>
      </c>
      <c r="E40" s="59">
        <v>0.6</v>
      </c>
      <c r="F40" s="58">
        <v>168</v>
      </c>
      <c r="G40" s="59">
        <v>99.4</v>
      </c>
      <c r="H40" s="68" t="s">
        <v>91</v>
      </c>
      <c r="I40" s="60">
        <v>1.2</v>
      </c>
      <c r="J40" s="61">
        <v>0</v>
      </c>
      <c r="K40" s="60">
        <v>0</v>
      </c>
      <c r="L40" s="62">
        <v>16</v>
      </c>
      <c r="M40" s="60">
        <v>9.5</v>
      </c>
      <c r="N40" s="62">
        <v>29</v>
      </c>
      <c r="O40" s="60">
        <v>17.3</v>
      </c>
      <c r="P40" s="62">
        <v>121</v>
      </c>
      <c r="Q40" s="60">
        <v>72</v>
      </c>
      <c r="R40" s="62">
        <v>0</v>
      </c>
      <c r="S40" s="60">
        <v>0</v>
      </c>
      <c r="T40" s="69">
        <v>0</v>
      </c>
      <c r="U40" s="59">
        <v>0</v>
      </c>
      <c r="V40" s="58" t="s">
        <v>91</v>
      </c>
      <c r="W40" s="64">
        <v>1.8</v>
      </c>
      <c r="X40" s="33">
        <v>4894</v>
      </c>
      <c r="Y40" s="34">
        <v>100</v>
      </c>
    </row>
    <row r="41" spans="1:25" s="31" customFormat="1" ht="15" customHeight="1" x14ac:dyDescent="0.2">
      <c r="A41" s="26" t="s">
        <v>53</v>
      </c>
      <c r="B41" s="35" t="s">
        <v>15</v>
      </c>
      <c r="C41" s="49">
        <v>623</v>
      </c>
      <c r="D41" s="52">
        <v>9</v>
      </c>
      <c r="E41" s="51">
        <v>1.4</v>
      </c>
      <c r="F41" s="52">
        <v>614</v>
      </c>
      <c r="G41" s="51">
        <v>98.6</v>
      </c>
      <c r="H41" s="52">
        <v>10</v>
      </c>
      <c r="I41" s="53">
        <v>1.6</v>
      </c>
      <c r="J41" s="54">
        <v>4</v>
      </c>
      <c r="K41" s="53">
        <v>0.7</v>
      </c>
      <c r="L41" s="54">
        <v>65</v>
      </c>
      <c r="M41" s="53">
        <v>10.6</v>
      </c>
      <c r="N41" s="54">
        <v>323</v>
      </c>
      <c r="O41" s="53">
        <v>52.6</v>
      </c>
      <c r="P41" s="54">
        <v>186</v>
      </c>
      <c r="Q41" s="53">
        <v>30.3</v>
      </c>
      <c r="R41" s="54" t="s">
        <v>91</v>
      </c>
      <c r="S41" s="53">
        <v>0.2</v>
      </c>
      <c r="T41" s="55">
        <v>25</v>
      </c>
      <c r="U41" s="51">
        <v>4.0999999999999996</v>
      </c>
      <c r="V41" s="52">
        <v>24</v>
      </c>
      <c r="W41" s="56">
        <v>3.9</v>
      </c>
      <c r="X41" s="28">
        <v>2587</v>
      </c>
      <c r="Y41" s="29">
        <v>100</v>
      </c>
    </row>
    <row r="42" spans="1:25" s="31" customFormat="1" ht="15" customHeight="1" x14ac:dyDescent="0.2">
      <c r="A42" s="26" t="s">
        <v>53</v>
      </c>
      <c r="B42" s="32" t="s">
        <v>16</v>
      </c>
      <c r="C42" s="57">
        <v>48</v>
      </c>
      <c r="D42" s="58">
        <v>0</v>
      </c>
      <c r="E42" s="59">
        <v>0</v>
      </c>
      <c r="F42" s="58">
        <v>48</v>
      </c>
      <c r="G42" s="59">
        <v>100</v>
      </c>
      <c r="H42" s="58">
        <v>25</v>
      </c>
      <c r="I42" s="60">
        <v>52.1</v>
      </c>
      <c r="J42" s="62">
        <v>0</v>
      </c>
      <c r="K42" s="60">
        <v>0</v>
      </c>
      <c r="L42" s="62" t="s">
        <v>91</v>
      </c>
      <c r="M42" s="60">
        <v>4.2</v>
      </c>
      <c r="N42" s="61">
        <v>6</v>
      </c>
      <c r="O42" s="60">
        <v>12.5</v>
      </c>
      <c r="P42" s="62">
        <v>15</v>
      </c>
      <c r="Q42" s="60">
        <v>31.3</v>
      </c>
      <c r="R42" s="62">
        <v>0</v>
      </c>
      <c r="S42" s="60">
        <v>0</v>
      </c>
      <c r="T42" s="63">
        <v>0</v>
      </c>
      <c r="U42" s="59">
        <v>0</v>
      </c>
      <c r="V42" s="68" t="s">
        <v>91</v>
      </c>
      <c r="W42" s="64">
        <v>6.3</v>
      </c>
      <c r="X42" s="33">
        <v>451</v>
      </c>
      <c r="Y42" s="34">
        <v>100</v>
      </c>
    </row>
    <row r="43" spans="1:25" s="31" customFormat="1" ht="15" customHeight="1" x14ac:dyDescent="0.2">
      <c r="A43" s="26" t="s">
        <v>53</v>
      </c>
      <c r="B43" s="35" t="s">
        <v>17</v>
      </c>
      <c r="C43" s="49">
        <v>11275</v>
      </c>
      <c r="D43" s="52">
        <v>382</v>
      </c>
      <c r="E43" s="51">
        <v>3.4</v>
      </c>
      <c r="F43" s="52">
        <v>10893</v>
      </c>
      <c r="G43" s="51">
        <v>96.6</v>
      </c>
      <c r="H43" s="65">
        <v>25</v>
      </c>
      <c r="I43" s="53">
        <v>0.2</v>
      </c>
      <c r="J43" s="54">
        <v>38</v>
      </c>
      <c r="K43" s="53">
        <v>0.3</v>
      </c>
      <c r="L43" s="54">
        <v>391</v>
      </c>
      <c r="M43" s="53">
        <v>3.6</v>
      </c>
      <c r="N43" s="54">
        <v>2486</v>
      </c>
      <c r="O43" s="53">
        <v>22.8</v>
      </c>
      <c r="P43" s="54">
        <v>7365</v>
      </c>
      <c r="Q43" s="53">
        <v>67.599999999999994</v>
      </c>
      <c r="R43" s="54">
        <v>7</v>
      </c>
      <c r="S43" s="53">
        <v>0.1</v>
      </c>
      <c r="T43" s="55">
        <v>581</v>
      </c>
      <c r="U43" s="51">
        <v>5.3</v>
      </c>
      <c r="V43" s="52">
        <v>111</v>
      </c>
      <c r="W43" s="56">
        <v>1</v>
      </c>
      <c r="X43" s="28">
        <v>3609</v>
      </c>
      <c r="Y43" s="29">
        <v>100</v>
      </c>
    </row>
    <row r="44" spans="1:25" s="31" customFormat="1" ht="15" customHeight="1" x14ac:dyDescent="0.2">
      <c r="A44" s="26" t="s">
        <v>53</v>
      </c>
      <c r="B44" s="32" t="s">
        <v>18</v>
      </c>
      <c r="C44" s="57">
        <v>2406</v>
      </c>
      <c r="D44" s="58" t="s">
        <v>91</v>
      </c>
      <c r="E44" s="59">
        <v>0</v>
      </c>
      <c r="F44" s="58">
        <v>2405</v>
      </c>
      <c r="G44" s="59">
        <v>100</v>
      </c>
      <c r="H44" s="58">
        <v>256</v>
      </c>
      <c r="I44" s="60">
        <v>10.6</v>
      </c>
      <c r="J44" s="62">
        <v>0</v>
      </c>
      <c r="K44" s="60">
        <v>0</v>
      </c>
      <c r="L44" s="62">
        <v>466</v>
      </c>
      <c r="M44" s="60">
        <v>19.399999999999999</v>
      </c>
      <c r="N44" s="62">
        <v>905</v>
      </c>
      <c r="O44" s="60">
        <v>37.6</v>
      </c>
      <c r="P44" s="62">
        <v>549</v>
      </c>
      <c r="Q44" s="60">
        <v>22.8</v>
      </c>
      <c r="R44" s="62">
        <v>5</v>
      </c>
      <c r="S44" s="60">
        <v>0.2</v>
      </c>
      <c r="T44" s="63">
        <v>224</v>
      </c>
      <c r="U44" s="59">
        <v>9.3000000000000007</v>
      </c>
      <c r="V44" s="68">
        <v>243</v>
      </c>
      <c r="W44" s="64">
        <v>10.1</v>
      </c>
      <c r="X44" s="33">
        <v>1811</v>
      </c>
      <c r="Y44" s="34">
        <v>100</v>
      </c>
    </row>
    <row r="45" spans="1:25" s="31" customFormat="1" ht="15" customHeight="1" x14ac:dyDescent="0.2">
      <c r="A45" s="26" t="s">
        <v>53</v>
      </c>
      <c r="B45" s="35" t="s">
        <v>42</v>
      </c>
      <c r="C45" s="49">
        <v>153</v>
      </c>
      <c r="D45" s="52" t="s">
        <v>91</v>
      </c>
      <c r="E45" s="51">
        <v>1.3</v>
      </c>
      <c r="F45" s="52">
        <v>151</v>
      </c>
      <c r="G45" s="51">
        <v>98.7</v>
      </c>
      <c r="H45" s="52" t="s">
        <v>91</v>
      </c>
      <c r="I45" s="53">
        <v>1.3</v>
      </c>
      <c r="J45" s="66">
        <v>4</v>
      </c>
      <c r="K45" s="53">
        <v>2.6</v>
      </c>
      <c r="L45" s="54">
        <v>43</v>
      </c>
      <c r="M45" s="53">
        <v>28.5</v>
      </c>
      <c r="N45" s="54">
        <v>6</v>
      </c>
      <c r="O45" s="53">
        <v>4</v>
      </c>
      <c r="P45" s="54">
        <v>85</v>
      </c>
      <c r="Q45" s="53">
        <v>56.3</v>
      </c>
      <c r="R45" s="54">
        <v>4</v>
      </c>
      <c r="S45" s="53">
        <v>2.6</v>
      </c>
      <c r="T45" s="55">
        <v>7</v>
      </c>
      <c r="U45" s="51">
        <v>4.5999999999999996</v>
      </c>
      <c r="V45" s="52">
        <v>7</v>
      </c>
      <c r="W45" s="56">
        <v>4.5999999999999996</v>
      </c>
      <c r="X45" s="28">
        <v>1309</v>
      </c>
      <c r="Y45" s="29">
        <v>100</v>
      </c>
    </row>
    <row r="46" spans="1:25" s="31" customFormat="1" ht="15" customHeight="1" x14ac:dyDescent="0.2">
      <c r="A46" s="26" t="s">
        <v>53</v>
      </c>
      <c r="B46" s="32" t="s">
        <v>19</v>
      </c>
      <c r="C46" s="57">
        <v>200</v>
      </c>
      <c r="D46" s="58" t="s">
        <v>91</v>
      </c>
      <c r="E46" s="59">
        <v>0.5</v>
      </c>
      <c r="F46" s="58">
        <v>199</v>
      </c>
      <c r="G46" s="59">
        <v>99.5</v>
      </c>
      <c r="H46" s="58">
        <v>0</v>
      </c>
      <c r="I46" s="60">
        <v>0</v>
      </c>
      <c r="J46" s="62" t="s">
        <v>91</v>
      </c>
      <c r="K46" s="60">
        <v>0.5</v>
      </c>
      <c r="L46" s="62">
        <v>43</v>
      </c>
      <c r="M46" s="60">
        <v>21.6</v>
      </c>
      <c r="N46" s="62">
        <v>41</v>
      </c>
      <c r="O46" s="60">
        <v>20.6</v>
      </c>
      <c r="P46" s="62">
        <v>100</v>
      </c>
      <c r="Q46" s="60">
        <v>50.3</v>
      </c>
      <c r="R46" s="61">
        <v>0</v>
      </c>
      <c r="S46" s="60">
        <v>0</v>
      </c>
      <c r="T46" s="63">
        <v>14</v>
      </c>
      <c r="U46" s="59">
        <v>7</v>
      </c>
      <c r="V46" s="58">
        <v>7</v>
      </c>
      <c r="W46" s="64">
        <v>3.5</v>
      </c>
      <c r="X46" s="33">
        <v>3056</v>
      </c>
      <c r="Y46" s="34">
        <v>93</v>
      </c>
    </row>
    <row r="47" spans="1:25" s="31" customFormat="1" ht="15" customHeight="1" x14ac:dyDescent="0.2">
      <c r="A47" s="26" t="s">
        <v>53</v>
      </c>
      <c r="B47" s="35" t="s">
        <v>43</v>
      </c>
      <c r="C47" s="49">
        <v>0</v>
      </c>
      <c r="D47" s="52">
        <v>0</v>
      </c>
      <c r="E47" s="51">
        <v>0</v>
      </c>
      <c r="F47" s="52">
        <v>0</v>
      </c>
      <c r="G47" s="51">
        <v>0</v>
      </c>
      <c r="H47" s="52">
        <v>0</v>
      </c>
      <c r="I47" s="53">
        <v>0</v>
      </c>
      <c r="J47" s="54">
        <v>0</v>
      </c>
      <c r="K47" s="53">
        <v>0</v>
      </c>
      <c r="L47" s="54">
        <v>0</v>
      </c>
      <c r="M47" s="53">
        <v>0</v>
      </c>
      <c r="N47" s="54">
        <v>0</v>
      </c>
      <c r="O47" s="53">
        <v>0</v>
      </c>
      <c r="P47" s="54">
        <v>0</v>
      </c>
      <c r="Q47" s="53">
        <v>0</v>
      </c>
      <c r="R47" s="54">
        <v>0</v>
      </c>
      <c r="S47" s="53">
        <v>0</v>
      </c>
      <c r="T47" s="55">
        <v>0</v>
      </c>
      <c r="U47" s="51">
        <v>0</v>
      </c>
      <c r="V47" s="52">
        <v>0</v>
      </c>
      <c r="W47" s="56">
        <v>0</v>
      </c>
      <c r="X47" s="28">
        <v>293</v>
      </c>
      <c r="Y47" s="29">
        <v>100</v>
      </c>
    </row>
    <row r="48" spans="1:25" s="31" customFormat="1" ht="15" customHeight="1" x14ac:dyDescent="0.2">
      <c r="A48" s="26" t="s">
        <v>53</v>
      </c>
      <c r="B48" s="32" t="s">
        <v>20</v>
      </c>
      <c r="C48" s="57">
        <v>1257</v>
      </c>
      <c r="D48" s="58">
        <v>16</v>
      </c>
      <c r="E48" s="59">
        <v>1.3</v>
      </c>
      <c r="F48" s="58">
        <v>1241</v>
      </c>
      <c r="G48" s="59">
        <v>98.7</v>
      </c>
      <c r="H48" s="58">
        <v>12</v>
      </c>
      <c r="I48" s="60">
        <v>1</v>
      </c>
      <c r="J48" s="61">
        <v>7</v>
      </c>
      <c r="K48" s="60">
        <v>0.6</v>
      </c>
      <c r="L48" s="62">
        <v>35</v>
      </c>
      <c r="M48" s="60">
        <v>2.8</v>
      </c>
      <c r="N48" s="62">
        <v>722</v>
      </c>
      <c r="O48" s="60">
        <v>58.2</v>
      </c>
      <c r="P48" s="62">
        <v>444</v>
      </c>
      <c r="Q48" s="60">
        <v>35.799999999999997</v>
      </c>
      <c r="R48" s="61">
        <v>0</v>
      </c>
      <c r="S48" s="60">
        <v>0</v>
      </c>
      <c r="T48" s="63">
        <v>21</v>
      </c>
      <c r="U48" s="59">
        <v>1.7</v>
      </c>
      <c r="V48" s="58">
        <v>26</v>
      </c>
      <c r="W48" s="64">
        <v>2.1</v>
      </c>
      <c r="X48" s="33">
        <v>1226</v>
      </c>
      <c r="Y48" s="34">
        <v>100</v>
      </c>
    </row>
    <row r="49" spans="1:26" s="31" customFormat="1" ht="15" customHeight="1" x14ac:dyDescent="0.2">
      <c r="A49" s="26" t="s">
        <v>53</v>
      </c>
      <c r="B49" s="35" t="s">
        <v>44</v>
      </c>
      <c r="C49" s="49">
        <v>12</v>
      </c>
      <c r="D49" s="52">
        <v>0</v>
      </c>
      <c r="E49" s="51">
        <v>0</v>
      </c>
      <c r="F49" s="52">
        <v>12</v>
      </c>
      <c r="G49" s="51">
        <v>100</v>
      </c>
      <c r="H49" s="52" t="s">
        <v>91</v>
      </c>
      <c r="I49" s="53">
        <v>16.7</v>
      </c>
      <c r="J49" s="54">
        <v>0</v>
      </c>
      <c r="K49" s="53">
        <v>0</v>
      </c>
      <c r="L49" s="54">
        <v>0</v>
      </c>
      <c r="M49" s="53">
        <v>0</v>
      </c>
      <c r="N49" s="66" t="s">
        <v>91</v>
      </c>
      <c r="O49" s="53">
        <v>16.7</v>
      </c>
      <c r="P49" s="54">
        <v>8</v>
      </c>
      <c r="Q49" s="53">
        <v>66.7</v>
      </c>
      <c r="R49" s="54">
        <v>0</v>
      </c>
      <c r="S49" s="53">
        <v>0</v>
      </c>
      <c r="T49" s="67">
        <v>0</v>
      </c>
      <c r="U49" s="51">
        <v>0</v>
      </c>
      <c r="V49" s="65">
        <v>0</v>
      </c>
      <c r="W49" s="56">
        <v>0</v>
      </c>
      <c r="X49" s="28">
        <v>687</v>
      </c>
      <c r="Y49" s="29">
        <v>100</v>
      </c>
    </row>
    <row r="50" spans="1:26" s="31" customFormat="1" ht="15" customHeight="1" x14ac:dyDescent="0.2">
      <c r="A50" s="26" t="s">
        <v>53</v>
      </c>
      <c r="B50" s="32" t="s">
        <v>45</v>
      </c>
      <c r="C50" s="57">
        <v>999</v>
      </c>
      <c r="D50" s="58" t="s">
        <v>91</v>
      </c>
      <c r="E50" s="59">
        <v>0.2</v>
      </c>
      <c r="F50" s="58">
        <v>997</v>
      </c>
      <c r="G50" s="59">
        <v>99.8</v>
      </c>
      <c r="H50" s="58" t="s">
        <v>91</v>
      </c>
      <c r="I50" s="60">
        <v>0.3</v>
      </c>
      <c r="J50" s="62">
        <v>5</v>
      </c>
      <c r="K50" s="60">
        <v>0.5</v>
      </c>
      <c r="L50" s="62">
        <v>62</v>
      </c>
      <c r="M50" s="60">
        <v>6.2</v>
      </c>
      <c r="N50" s="62">
        <v>585</v>
      </c>
      <c r="O50" s="60">
        <v>58.7</v>
      </c>
      <c r="P50" s="62">
        <v>326</v>
      </c>
      <c r="Q50" s="60">
        <v>32.700000000000003</v>
      </c>
      <c r="R50" s="62" t="s">
        <v>91</v>
      </c>
      <c r="S50" s="60">
        <v>0.1</v>
      </c>
      <c r="T50" s="63">
        <v>15</v>
      </c>
      <c r="U50" s="59">
        <v>1.5</v>
      </c>
      <c r="V50" s="58">
        <v>20</v>
      </c>
      <c r="W50" s="64">
        <v>2</v>
      </c>
      <c r="X50" s="33">
        <v>1798</v>
      </c>
      <c r="Y50" s="34">
        <v>98.9</v>
      </c>
    </row>
    <row r="51" spans="1:26" s="31" customFormat="1" ht="15" customHeight="1" x14ac:dyDescent="0.2">
      <c r="A51" s="26" t="s">
        <v>53</v>
      </c>
      <c r="B51" s="35" t="s">
        <v>21</v>
      </c>
      <c r="C51" s="49">
        <v>604</v>
      </c>
      <c r="D51" s="52">
        <v>19</v>
      </c>
      <c r="E51" s="51">
        <v>3.1</v>
      </c>
      <c r="F51" s="52">
        <v>585</v>
      </c>
      <c r="G51" s="51">
        <v>96.9</v>
      </c>
      <c r="H51" s="52">
        <v>7</v>
      </c>
      <c r="I51" s="53">
        <v>1.2</v>
      </c>
      <c r="J51" s="54" t="s">
        <v>91</v>
      </c>
      <c r="K51" s="53">
        <v>0.5</v>
      </c>
      <c r="L51" s="54">
        <v>271</v>
      </c>
      <c r="M51" s="53">
        <v>46.3</v>
      </c>
      <c r="N51" s="54">
        <v>84</v>
      </c>
      <c r="O51" s="53">
        <v>14.4</v>
      </c>
      <c r="P51" s="54">
        <v>210</v>
      </c>
      <c r="Q51" s="53">
        <v>35.9</v>
      </c>
      <c r="R51" s="54" t="s">
        <v>91</v>
      </c>
      <c r="S51" s="53">
        <v>0.2</v>
      </c>
      <c r="T51" s="55">
        <v>9</v>
      </c>
      <c r="U51" s="51">
        <v>1.5</v>
      </c>
      <c r="V51" s="52">
        <v>35</v>
      </c>
      <c r="W51" s="56">
        <v>5.8</v>
      </c>
      <c r="X51" s="28">
        <v>8574</v>
      </c>
      <c r="Y51" s="29">
        <v>100</v>
      </c>
    </row>
    <row r="52" spans="1:26" s="31" customFormat="1" ht="15" customHeight="1" x14ac:dyDescent="0.2">
      <c r="A52" s="26" t="s">
        <v>53</v>
      </c>
      <c r="B52" s="32" t="s">
        <v>46</v>
      </c>
      <c r="C52" s="57">
        <v>62</v>
      </c>
      <c r="D52" s="58" t="s">
        <v>91</v>
      </c>
      <c r="E52" s="59">
        <v>1.6</v>
      </c>
      <c r="F52" s="58">
        <v>61</v>
      </c>
      <c r="G52" s="59">
        <v>98.4</v>
      </c>
      <c r="H52" s="58" t="s">
        <v>91</v>
      </c>
      <c r="I52" s="60">
        <v>3.3</v>
      </c>
      <c r="J52" s="62">
        <v>7</v>
      </c>
      <c r="K52" s="60">
        <v>11.5</v>
      </c>
      <c r="L52" s="62">
        <v>16</v>
      </c>
      <c r="M52" s="60">
        <v>26.2</v>
      </c>
      <c r="N52" s="61" t="s">
        <v>91</v>
      </c>
      <c r="O52" s="60">
        <v>3.3</v>
      </c>
      <c r="P52" s="62">
        <v>34</v>
      </c>
      <c r="Q52" s="60">
        <v>55.7</v>
      </c>
      <c r="R52" s="62">
        <v>0</v>
      </c>
      <c r="S52" s="60">
        <v>0</v>
      </c>
      <c r="T52" s="63">
        <v>0</v>
      </c>
      <c r="U52" s="59">
        <v>0</v>
      </c>
      <c r="V52" s="68" t="s">
        <v>91</v>
      </c>
      <c r="W52" s="64">
        <v>3.2</v>
      </c>
      <c r="X52" s="33">
        <v>990</v>
      </c>
      <c r="Y52" s="34">
        <v>99.9</v>
      </c>
    </row>
    <row r="53" spans="1:26" s="31" customFormat="1" ht="15" customHeight="1" x14ac:dyDescent="0.2">
      <c r="A53" s="26" t="s">
        <v>53</v>
      </c>
      <c r="B53" s="35" t="s">
        <v>47</v>
      </c>
      <c r="C53" s="49">
        <v>16</v>
      </c>
      <c r="D53" s="52">
        <v>0</v>
      </c>
      <c r="E53" s="51">
        <v>0</v>
      </c>
      <c r="F53" s="52">
        <v>16</v>
      </c>
      <c r="G53" s="51">
        <v>100</v>
      </c>
      <c r="H53" s="52">
        <v>0</v>
      </c>
      <c r="I53" s="53">
        <v>0</v>
      </c>
      <c r="J53" s="54">
        <v>0</v>
      </c>
      <c r="K53" s="53">
        <v>0</v>
      </c>
      <c r="L53" s="54">
        <v>0</v>
      </c>
      <c r="M53" s="53">
        <v>0</v>
      </c>
      <c r="N53" s="54">
        <v>0</v>
      </c>
      <c r="O53" s="53">
        <v>0</v>
      </c>
      <c r="P53" s="54">
        <v>16</v>
      </c>
      <c r="Q53" s="53">
        <v>100</v>
      </c>
      <c r="R53" s="54">
        <v>0</v>
      </c>
      <c r="S53" s="53">
        <v>0</v>
      </c>
      <c r="T53" s="55">
        <v>0</v>
      </c>
      <c r="U53" s="51">
        <v>0</v>
      </c>
      <c r="V53" s="52">
        <v>0</v>
      </c>
      <c r="W53" s="56">
        <v>0</v>
      </c>
      <c r="X53" s="28">
        <v>307</v>
      </c>
      <c r="Y53" s="29">
        <v>100</v>
      </c>
    </row>
    <row r="54" spans="1:26" s="31" customFormat="1" ht="15" customHeight="1" x14ac:dyDescent="0.2">
      <c r="A54" s="26" t="s">
        <v>53</v>
      </c>
      <c r="B54" s="32" t="s">
        <v>48</v>
      </c>
      <c r="C54" s="57">
        <v>151</v>
      </c>
      <c r="D54" s="68" t="s">
        <v>91</v>
      </c>
      <c r="E54" s="59">
        <v>2</v>
      </c>
      <c r="F54" s="58">
        <v>148</v>
      </c>
      <c r="G54" s="59">
        <v>98</v>
      </c>
      <c r="H54" s="58" t="s">
        <v>91</v>
      </c>
      <c r="I54" s="60">
        <v>1.4</v>
      </c>
      <c r="J54" s="61" t="s">
        <v>91</v>
      </c>
      <c r="K54" s="60">
        <v>1.4</v>
      </c>
      <c r="L54" s="62">
        <v>10</v>
      </c>
      <c r="M54" s="60">
        <v>6.8</v>
      </c>
      <c r="N54" s="62">
        <v>55</v>
      </c>
      <c r="O54" s="60">
        <v>37.200000000000003</v>
      </c>
      <c r="P54" s="62">
        <v>70</v>
      </c>
      <c r="Q54" s="60">
        <v>47.3</v>
      </c>
      <c r="R54" s="62" t="s">
        <v>91</v>
      </c>
      <c r="S54" s="60">
        <v>0.7</v>
      </c>
      <c r="T54" s="63">
        <v>8</v>
      </c>
      <c r="U54" s="59">
        <v>5.4</v>
      </c>
      <c r="V54" s="58">
        <v>9</v>
      </c>
      <c r="W54" s="64">
        <v>6</v>
      </c>
      <c r="X54" s="33">
        <v>1969</v>
      </c>
      <c r="Y54" s="34">
        <v>99.9</v>
      </c>
    </row>
    <row r="55" spans="1:26" s="31" customFormat="1" ht="15" customHeight="1" x14ac:dyDescent="0.2">
      <c r="A55" s="26" t="s">
        <v>53</v>
      </c>
      <c r="B55" s="35" t="s">
        <v>49</v>
      </c>
      <c r="C55" s="49">
        <v>2075</v>
      </c>
      <c r="D55" s="52">
        <v>69</v>
      </c>
      <c r="E55" s="51">
        <v>3.3</v>
      </c>
      <c r="F55" s="52">
        <v>2006</v>
      </c>
      <c r="G55" s="51">
        <v>96.7</v>
      </c>
      <c r="H55" s="52">
        <v>67</v>
      </c>
      <c r="I55" s="53">
        <v>3.3</v>
      </c>
      <c r="J55" s="54">
        <v>50</v>
      </c>
      <c r="K55" s="53">
        <v>2.5</v>
      </c>
      <c r="L55" s="54">
        <v>635</v>
      </c>
      <c r="M55" s="53">
        <v>31.7</v>
      </c>
      <c r="N55" s="54">
        <v>155</v>
      </c>
      <c r="O55" s="53">
        <v>7.7</v>
      </c>
      <c r="P55" s="54">
        <v>920</v>
      </c>
      <c r="Q55" s="53">
        <v>45.9</v>
      </c>
      <c r="R55" s="54">
        <v>21</v>
      </c>
      <c r="S55" s="53">
        <v>1</v>
      </c>
      <c r="T55" s="55">
        <v>158</v>
      </c>
      <c r="U55" s="51">
        <v>7.9</v>
      </c>
      <c r="V55" s="52">
        <v>301</v>
      </c>
      <c r="W55" s="56">
        <v>14.5</v>
      </c>
      <c r="X55" s="28">
        <v>2282</v>
      </c>
      <c r="Y55" s="29">
        <v>100</v>
      </c>
    </row>
    <row r="56" spans="1:26" s="31" customFormat="1" ht="15" customHeight="1" x14ac:dyDescent="0.2">
      <c r="A56" s="26" t="s">
        <v>53</v>
      </c>
      <c r="B56" s="32" t="s">
        <v>50</v>
      </c>
      <c r="C56" s="57">
        <v>46</v>
      </c>
      <c r="D56" s="58">
        <v>0</v>
      </c>
      <c r="E56" s="59">
        <v>0</v>
      </c>
      <c r="F56" s="58">
        <v>46</v>
      </c>
      <c r="G56" s="59">
        <v>100</v>
      </c>
      <c r="H56" s="58">
        <v>0</v>
      </c>
      <c r="I56" s="60">
        <v>0</v>
      </c>
      <c r="J56" s="62">
        <v>0</v>
      </c>
      <c r="K56" s="60">
        <v>0</v>
      </c>
      <c r="L56" s="62">
        <v>0</v>
      </c>
      <c r="M56" s="60">
        <v>0</v>
      </c>
      <c r="N56" s="61">
        <v>4</v>
      </c>
      <c r="O56" s="60">
        <v>8.6999999999999993</v>
      </c>
      <c r="P56" s="62">
        <v>42</v>
      </c>
      <c r="Q56" s="60">
        <v>91.3</v>
      </c>
      <c r="R56" s="62">
        <v>0</v>
      </c>
      <c r="S56" s="60">
        <v>0</v>
      </c>
      <c r="T56" s="63">
        <v>0</v>
      </c>
      <c r="U56" s="59">
        <v>0</v>
      </c>
      <c r="V56" s="58">
        <v>0</v>
      </c>
      <c r="W56" s="64">
        <v>0</v>
      </c>
      <c r="X56" s="33">
        <v>730</v>
      </c>
      <c r="Y56" s="34">
        <v>100</v>
      </c>
    </row>
    <row r="57" spans="1:26" s="31" customFormat="1" ht="15" customHeight="1" x14ac:dyDescent="0.2">
      <c r="A57" s="26" t="s">
        <v>53</v>
      </c>
      <c r="B57" s="35" t="s">
        <v>22</v>
      </c>
      <c r="C57" s="49">
        <v>446</v>
      </c>
      <c r="D57" s="65">
        <v>5</v>
      </c>
      <c r="E57" s="51">
        <v>1.1000000000000001</v>
      </c>
      <c r="F57" s="52">
        <v>441</v>
      </c>
      <c r="G57" s="51">
        <v>98.9</v>
      </c>
      <c r="H57" s="52">
        <v>4</v>
      </c>
      <c r="I57" s="53">
        <v>0.9</v>
      </c>
      <c r="J57" s="54">
        <v>4</v>
      </c>
      <c r="K57" s="53">
        <v>0.9</v>
      </c>
      <c r="L57" s="54">
        <v>40</v>
      </c>
      <c r="M57" s="53">
        <v>9.1</v>
      </c>
      <c r="N57" s="54">
        <v>162</v>
      </c>
      <c r="O57" s="53">
        <v>36.700000000000003</v>
      </c>
      <c r="P57" s="54">
        <v>226</v>
      </c>
      <c r="Q57" s="53">
        <v>51.2</v>
      </c>
      <c r="R57" s="66">
        <v>0</v>
      </c>
      <c r="S57" s="53">
        <v>0</v>
      </c>
      <c r="T57" s="55">
        <v>5</v>
      </c>
      <c r="U57" s="51">
        <v>1.1000000000000001</v>
      </c>
      <c r="V57" s="52">
        <v>13</v>
      </c>
      <c r="W57" s="56">
        <v>2.9</v>
      </c>
      <c r="X57" s="28">
        <v>2244</v>
      </c>
      <c r="Y57" s="29">
        <v>99.6</v>
      </c>
    </row>
    <row r="58" spans="1:26" s="31" customFormat="1" ht="15" customHeight="1" thickBot="1" x14ac:dyDescent="0.25">
      <c r="A58" s="26" t="s">
        <v>53</v>
      </c>
      <c r="B58" s="36" t="s">
        <v>51</v>
      </c>
      <c r="C58" s="80">
        <v>15</v>
      </c>
      <c r="D58" s="71">
        <v>0</v>
      </c>
      <c r="E58" s="72">
        <v>0</v>
      </c>
      <c r="F58" s="71">
        <v>15</v>
      </c>
      <c r="G58" s="72">
        <v>100</v>
      </c>
      <c r="H58" s="73">
        <v>0</v>
      </c>
      <c r="I58" s="74">
        <v>0</v>
      </c>
      <c r="J58" s="76">
        <v>0</v>
      </c>
      <c r="K58" s="74">
        <v>0</v>
      </c>
      <c r="L58" s="75" t="s">
        <v>91</v>
      </c>
      <c r="M58" s="74">
        <v>20</v>
      </c>
      <c r="N58" s="75">
        <v>0</v>
      </c>
      <c r="O58" s="74">
        <v>0</v>
      </c>
      <c r="P58" s="75">
        <v>12</v>
      </c>
      <c r="Q58" s="74">
        <v>80</v>
      </c>
      <c r="R58" s="75">
        <v>0</v>
      </c>
      <c r="S58" s="74">
        <v>0</v>
      </c>
      <c r="T58" s="77">
        <v>0</v>
      </c>
      <c r="U58" s="72">
        <v>0</v>
      </c>
      <c r="V58" s="73">
        <v>0</v>
      </c>
      <c r="W58" s="78">
        <v>0</v>
      </c>
      <c r="X58" s="37">
        <v>360</v>
      </c>
      <c r="Y58" s="38">
        <v>100</v>
      </c>
    </row>
    <row r="59" spans="1:26" s="31" customFormat="1" ht="15" customHeight="1" x14ac:dyDescent="0.2">
      <c r="A59" s="26"/>
      <c r="B59" s="39"/>
      <c r="C59" s="40"/>
      <c r="D59" s="40"/>
      <c r="E59" s="40"/>
      <c r="F59" s="40"/>
      <c r="G59" s="40"/>
      <c r="H59" s="40"/>
      <c r="I59" s="40"/>
      <c r="J59" s="40"/>
      <c r="K59" s="40"/>
      <c r="L59" s="40"/>
      <c r="M59" s="40"/>
      <c r="N59" s="40"/>
      <c r="O59" s="40"/>
      <c r="P59" s="40"/>
      <c r="Q59" s="40"/>
      <c r="R59" s="40"/>
      <c r="S59" s="40"/>
      <c r="T59" s="40"/>
      <c r="U59" s="40"/>
      <c r="V59" s="41"/>
      <c r="W59" s="30"/>
      <c r="X59" s="40"/>
      <c r="Y59" s="40"/>
    </row>
    <row r="60" spans="1:26" s="31" customFormat="1" ht="15" customHeight="1" x14ac:dyDescent="0.2">
      <c r="A60" s="26"/>
      <c r="B60" s="39" t="s">
        <v>84</v>
      </c>
      <c r="C60" s="41"/>
      <c r="D60" s="41"/>
      <c r="E60" s="41"/>
      <c r="F60" s="41"/>
      <c r="G60" s="41"/>
      <c r="H60" s="40"/>
      <c r="I60" s="40"/>
      <c r="J60" s="40"/>
      <c r="K60" s="40"/>
      <c r="L60" s="40"/>
      <c r="M60" s="40"/>
      <c r="N60" s="40"/>
      <c r="O60" s="40"/>
      <c r="P60" s="40"/>
      <c r="Q60" s="40"/>
      <c r="R60" s="40"/>
      <c r="S60" s="40"/>
      <c r="T60" s="40"/>
      <c r="U60" s="40"/>
      <c r="V60" s="41"/>
      <c r="W60" s="41"/>
      <c r="X60" s="40"/>
      <c r="Y60" s="40"/>
      <c r="Z60" s="41"/>
    </row>
    <row r="61" spans="1:26" s="31" customFormat="1" ht="15" customHeight="1" x14ac:dyDescent="0.2">
      <c r="A61" s="26"/>
      <c r="B61" s="39" t="s">
        <v>85</v>
      </c>
      <c r="C61" s="41"/>
      <c r="D61" s="41"/>
      <c r="E61" s="41"/>
      <c r="F61" s="41"/>
      <c r="G61" s="41"/>
      <c r="H61" s="40"/>
      <c r="I61" s="40"/>
      <c r="J61" s="40"/>
      <c r="K61" s="40"/>
      <c r="L61" s="40"/>
      <c r="M61" s="40"/>
      <c r="N61" s="40"/>
      <c r="O61" s="40"/>
      <c r="P61" s="40"/>
      <c r="Q61" s="40"/>
      <c r="R61" s="40"/>
      <c r="S61" s="40"/>
      <c r="T61" s="40"/>
      <c r="U61" s="40"/>
      <c r="V61" s="41"/>
      <c r="W61" s="41"/>
      <c r="X61" s="40"/>
      <c r="Y61" s="40"/>
      <c r="Z61" s="41"/>
    </row>
    <row r="62" spans="1:26" s="31" customFormat="1" ht="15" customHeight="1" x14ac:dyDescent="0.2">
      <c r="A62" s="26"/>
      <c r="B62" s="103" t="s">
        <v>88</v>
      </c>
      <c r="C62" s="41"/>
      <c r="D62" s="41"/>
      <c r="E62" s="41"/>
      <c r="F62" s="41"/>
      <c r="G62" s="41"/>
      <c r="H62" s="40"/>
      <c r="I62" s="40"/>
      <c r="J62" s="40"/>
      <c r="K62" s="40"/>
      <c r="L62" s="40"/>
      <c r="M62" s="40"/>
      <c r="N62" s="40"/>
      <c r="O62" s="40"/>
      <c r="P62" s="40"/>
      <c r="Q62" s="40"/>
      <c r="R62" s="40"/>
      <c r="S62" s="40"/>
      <c r="T62" s="40"/>
      <c r="U62" s="40"/>
      <c r="V62" s="41"/>
      <c r="W62" s="41"/>
      <c r="X62" s="40"/>
      <c r="Y62" s="40"/>
      <c r="Z62" s="41"/>
    </row>
    <row r="63" spans="1:26" s="31" customFormat="1" ht="15" customHeight="1" x14ac:dyDescent="0.2">
      <c r="A63" s="26"/>
      <c r="B63" s="42" t="str">
        <f>CONCATENATE("NOTE: Table reads (for US Totals):  Of all ", C69," public school male students who received ", LOWER(A7), ", ",D69," (",TEXT(E7,"0.0"),"%) were students with disabilities served solely under Section 504 and ", F69," (",TEXT(G7,"0.0"),"%) were students without disabilities or with disabilities served under IDEA.")</f>
        <v>NOTE: Table reads (for US Totals):  Of all 33,121 public school male students who received expulsions without educational services, 696 (2.1%) were students with disabilities served solely under Section 504 and 32,425 (97.9%) were students without disabilities or with disabilities served under IDEA.</v>
      </c>
      <c r="C63" s="41"/>
      <c r="D63" s="41"/>
      <c r="E63" s="41"/>
      <c r="F63" s="41"/>
      <c r="G63" s="41"/>
      <c r="H63" s="40"/>
      <c r="I63" s="40"/>
      <c r="J63" s="40"/>
      <c r="K63" s="40"/>
      <c r="L63" s="40"/>
      <c r="M63" s="40"/>
      <c r="N63" s="40"/>
      <c r="O63" s="40"/>
      <c r="P63" s="40"/>
      <c r="Q63" s="40"/>
      <c r="R63" s="40"/>
      <c r="S63" s="40"/>
      <c r="T63" s="40"/>
      <c r="U63" s="40"/>
      <c r="V63" s="41"/>
      <c r="W63" s="30"/>
      <c r="X63" s="40"/>
      <c r="Y63" s="40"/>
      <c r="Z63" s="30"/>
    </row>
    <row r="64" spans="1:26" s="31" customFormat="1" ht="15" customHeight="1" x14ac:dyDescent="0.2">
      <c r="A64" s="26"/>
      <c r="B64" s="42" t="str">
        <f>CONCATENATE("            Table reads (for US Race/Ethnicity):  Of all ",F69," public school male students without disabilities or with disabilities served under IDEA who received ", LOWER(A7), ", ",H69," (",TEXT(I7,"0.0"),"%) were American Indian or Alaska Native.")</f>
        <v xml:space="preserve">            Table reads (for US Race/Ethnicity):  Of all 32,425 public school male students without disabilities or with disabilities served under IDEA who received expulsions without educational services, 635 (2.0%) were American Indian or Alaska Native.</v>
      </c>
      <c r="C64" s="41"/>
      <c r="D64" s="41"/>
      <c r="E64" s="41"/>
      <c r="F64" s="41"/>
      <c r="G64" s="41"/>
      <c r="H64" s="40"/>
      <c r="I64" s="40"/>
      <c r="J64" s="40"/>
      <c r="K64" s="40"/>
      <c r="L64" s="40"/>
      <c r="M64" s="40"/>
      <c r="N64" s="40"/>
      <c r="O64" s="40"/>
      <c r="P64" s="40"/>
      <c r="Q64" s="40"/>
      <c r="R64" s="40"/>
      <c r="S64" s="40"/>
      <c r="T64" s="40"/>
      <c r="U64" s="40"/>
      <c r="V64" s="41"/>
      <c r="W64" s="41"/>
      <c r="X64" s="40"/>
      <c r="Y64" s="40"/>
      <c r="Z64" s="41"/>
    </row>
    <row r="65" spans="1:26" s="31" customFormat="1" ht="15" customHeight="1" x14ac:dyDescent="0.2">
      <c r="A65" s="26"/>
      <c r="B65" s="42" t="s">
        <v>74</v>
      </c>
      <c r="C65" s="41"/>
      <c r="D65" s="41"/>
      <c r="E65" s="41"/>
      <c r="F65" s="41"/>
      <c r="G65" s="41"/>
      <c r="H65" s="40"/>
      <c r="I65" s="40"/>
      <c r="J65" s="40"/>
      <c r="K65" s="40"/>
      <c r="L65" s="40"/>
      <c r="M65" s="40"/>
      <c r="N65" s="40"/>
      <c r="O65" s="40"/>
      <c r="P65" s="40"/>
      <c r="Q65" s="40"/>
      <c r="R65" s="40"/>
      <c r="S65" s="40"/>
      <c r="T65" s="40"/>
      <c r="U65" s="40"/>
      <c r="V65" s="41"/>
      <c r="W65" s="41"/>
      <c r="X65" s="40"/>
      <c r="Y65" s="40"/>
    </row>
    <row r="66" spans="1:26" s="45" customFormat="1" ht="14.1" customHeight="1" x14ac:dyDescent="0.2">
      <c r="A66" s="48"/>
      <c r="B66" s="104" t="s">
        <v>90</v>
      </c>
      <c r="C66" s="31"/>
      <c r="D66" s="31"/>
      <c r="E66" s="43"/>
      <c r="F66" s="43"/>
      <c r="G66" s="43"/>
      <c r="H66" s="43"/>
      <c r="I66" s="43"/>
      <c r="J66" s="43"/>
      <c r="K66" s="44"/>
      <c r="L66" s="44"/>
      <c r="M66" s="44"/>
      <c r="N66" s="44"/>
      <c r="O66" s="44"/>
      <c r="P66" s="44"/>
      <c r="Q66" s="44"/>
      <c r="R66" s="44"/>
      <c r="S66" s="44"/>
      <c r="T66" s="44"/>
      <c r="U66" s="44"/>
      <c r="V66" s="44"/>
      <c r="W66" s="44"/>
      <c r="X66" s="44"/>
      <c r="Y66" s="43"/>
    </row>
    <row r="67" spans="1:26" ht="15" customHeight="1" x14ac:dyDescent="0.2">
      <c r="A67" s="48"/>
      <c r="B67" s="2"/>
      <c r="C67" s="83"/>
      <c r="D67" s="83"/>
      <c r="E67" s="83"/>
      <c r="F67" s="83"/>
      <c r="G67" s="83"/>
      <c r="V67" s="83"/>
      <c r="W67" s="84"/>
      <c r="Z67" s="84"/>
    </row>
    <row r="68" spans="1:26" ht="15" customHeight="1" x14ac:dyDescent="0.2">
      <c r="A68" s="48"/>
      <c r="B68" s="2"/>
      <c r="C68" s="83"/>
      <c r="D68" s="83"/>
      <c r="E68" s="83"/>
      <c r="F68" s="83"/>
      <c r="G68" s="83"/>
      <c r="V68" s="83"/>
      <c r="W68" s="84"/>
      <c r="Z68" s="84"/>
    </row>
    <row r="69" spans="1:26" s="100" customFormat="1" ht="15" customHeight="1" x14ac:dyDescent="0.2">
      <c r="B69" s="81"/>
      <c r="C69" s="82" t="str">
        <f>IF(ISTEXT(C7),LEFT(C7,3),TEXT(C7,"#,##0"))</f>
        <v>33,121</v>
      </c>
      <c r="D69" s="82" t="str">
        <f>IF(ISTEXT(D7),LEFT(D7,3),TEXT(D7,"#,##0"))</f>
        <v>696</v>
      </c>
      <c r="E69" s="82"/>
      <c r="F69" s="82" t="str">
        <f>IF(ISTEXT(F7),LEFT(F7,3),TEXT(F7,"#,##0"))</f>
        <v>32,425</v>
      </c>
      <c r="G69" s="82"/>
      <c r="H69" s="82" t="str">
        <f>IF(ISTEXT(H7),LEFT(H7,3),TEXT(H7,"#,##0"))</f>
        <v>635</v>
      </c>
      <c r="I69" s="101"/>
      <c r="J69" s="101"/>
      <c r="K69" s="101"/>
      <c r="L69" s="101"/>
      <c r="M69" s="101"/>
      <c r="N69" s="101"/>
      <c r="O69" s="101"/>
      <c r="P69" s="101"/>
      <c r="Q69" s="101"/>
      <c r="R69" s="101"/>
      <c r="S69" s="101"/>
      <c r="T69" s="101"/>
      <c r="U69" s="101"/>
      <c r="V69" s="82"/>
      <c r="W69" s="102"/>
      <c r="X69" s="101"/>
      <c r="Y69" s="101"/>
      <c r="Z69" s="102"/>
    </row>
    <row r="70" spans="1:26" ht="15" customHeight="1" x14ac:dyDescent="0.2">
      <c r="A70" s="48"/>
      <c r="B70" s="2"/>
      <c r="C70" s="83"/>
      <c r="D70" s="83"/>
      <c r="E70" s="83"/>
      <c r="F70" s="83"/>
      <c r="G70" s="83"/>
      <c r="V70" s="83"/>
      <c r="W70" s="84"/>
      <c r="Z70" s="84"/>
    </row>
    <row r="71" spans="1:26" ht="15" customHeight="1" x14ac:dyDescent="0.2">
      <c r="A71" s="48"/>
      <c r="B71" s="2"/>
      <c r="C71" s="83"/>
      <c r="D71" s="83"/>
      <c r="E71" s="83"/>
      <c r="F71" s="83"/>
      <c r="G71" s="83"/>
      <c r="V71" s="83"/>
      <c r="W71" s="84"/>
      <c r="Z71" s="84"/>
    </row>
    <row r="72" spans="1:26" ht="15" customHeight="1" x14ac:dyDescent="0.2">
      <c r="A72" s="48"/>
      <c r="B72" s="2"/>
      <c r="C72" s="83"/>
      <c r="D72" s="83"/>
      <c r="E72" s="83"/>
      <c r="F72" s="83"/>
      <c r="G72" s="83"/>
      <c r="V72" s="83"/>
      <c r="W72" s="84"/>
      <c r="Z72" s="84"/>
    </row>
    <row r="73" spans="1:26" ht="15" customHeight="1" x14ac:dyDescent="0.2">
      <c r="A73" s="48"/>
      <c r="B73" s="2"/>
      <c r="C73" s="83"/>
      <c r="D73" s="83"/>
      <c r="E73" s="83"/>
      <c r="F73" s="83"/>
      <c r="G73" s="83"/>
      <c r="V73" s="83"/>
      <c r="W73" s="84"/>
      <c r="Z73" s="84"/>
    </row>
    <row r="74" spans="1:26" ht="15" customHeight="1" x14ac:dyDescent="0.2">
      <c r="A74" s="48"/>
      <c r="B74" s="2"/>
      <c r="C74" s="83"/>
      <c r="D74" s="83"/>
      <c r="E74" s="83"/>
      <c r="F74" s="83"/>
      <c r="G74" s="83"/>
      <c r="V74" s="83"/>
      <c r="W74" s="84"/>
      <c r="Z74" s="84"/>
    </row>
    <row r="75" spans="1:26" ht="15" customHeight="1" x14ac:dyDescent="0.2">
      <c r="A75" s="48"/>
      <c r="B75" s="2"/>
      <c r="C75" s="83"/>
      <c r="D75" s="83"/>
      <c r="E75" s="83"/>
      <c r="F75" s="83"/>
      <c r="G75" s="83"/>
      <c r="V75" s="83"/>
      <c r="W75" s="84"/>
      <c r="Z75" s="84"/>
    </row>
    <row r="76" spans="1:26" ht="15" customHeight="1" x14ac:dyDescent="0.2">
      <c r="A76" s="48"/>
      <c r="B76" s="2"/>
      <c r="C76" s="83"/>
      <c r="D76" s="83"/>
      <c r="E76" s="83"/>
      <c r="F76" s="83"/>
      <c r="G76" s="83"/>
      <c r="V76" s="83"/>
      <c r="W76" s="84"/>
      <c r="Z76" s="84"/>
    </row>
    <row r="77" spans="1:26" ht="15" customHeight="1" x14ac:dyDescent="0.2">
      <c r="A77" s="48"/>
      <c r="B77" s="2"/>
      <c r="C77" s="83"/>
      <c r="D77" s="83"/>
      <c r="E77" s="83"/>
      <c r="F77" s="83"/>
      <c r="G77" s="83"/>
      <c r="V77" s="83"/>
      <c r="W77" s="84"/>
      <c r="Z77" s="84"/>
    </row>
    <row r="78" spans="1:26" ht="15" customHeight="1" x14ac:dyDescent="0.2">
      <c r="A78" s="48"/>
      <c r="B78" s="2"/>
      <c r="C78" s="83"/>
      <c r="D78" s="83"/>
      <c r="E78" s="83"/>
      <c r="F78" s="83"/>
      <c r="G78" s="83"/>
      <c r="V78" s="83"/>
      <c r="W78" s="84"/>
      <c r="Z78" s="84"/>
    </row>
    <row r="79" spans="1:26" ht="15" customHeight="1" x14ac:dyDescent="0.2">
      <c r="A79" s="48"/>
      <c r="B79" s="2"/>
      <c r="C79" s="83"/>
      <c r="D79" s="83"/>
      <c r="E79" s="83"/>
      <c r="F79" s="83"/>
      <c r="G79" s="83"/>
      <c r="V79" s="83"/>
      <c r="W79" s="84"/>
      <c r="Z79" s="84"/>
    </row>
    <row r="80" spans="1:26" ht="15" customHeight="1" x14ac:dyDescent="0.2">
      <c r="A80" s="48"/>
      <c r="B80" s="2"/>
      <c r="C80" s="83"/>
      <c r="D80" s="83"/>
      <c r="E80" s="83"/>
      <c r="F80" s="83"/>
      <c r="G80" s="83"/>
      <c r="V80" s="83"/>
      <c r="W80" s="84"/>
      <c r="Z80" s="84"/>
    </row>
    <row r="81" spans="1:26" ht="15" customHeight="1" x14ac:dyDescent="0.2">
      <c r="A81" s="48"/>
      <c r="B81" s="2"/>
      <c r="C81" s="83"/>
      <c r="D81" s="83"/>
      <c r="E81" s="83"/>
      <c r="F81" s="83"/>
      <c r="G81" s="83"/>
      <c r="V81" s="83"/>
      <c r="W81" s="84"/>
      <c r="Z81" s="84"/>
    </row>
    <row r="82" spans="1:26" ht="15" customHeight="1" x14ac:dyDescent="0.2">
      <c r="A82" s="48"/>
      <c r="B82" s="2"/>
      <c r="C82" s="83"/>
      <c r="D82" s="83"/>
      <c r="E82" s="83"/>
      <c r="F82" s="83"/>
      <c r="G82" s="83"/>
      <c r="V82" s="83"/>
      <c r="W82" s="84"/>
      <c r="Z82" s="84"/>
    </row>
    <row r="83" spans="1:26" ht="15" customHeight="1" x14ac:dyDescent="0.2">
      <c r="A83" s="48"/>
      <c r="B83" s="2"/>
      <c r="C83" s="83"/>
      <c r="D83" s="83"/>
      <c r="E83" s="83"/>
      <c r="F83" s="83"/>
      <c r="G83" s="83"/>
      <c r="V83" s="83"/>
      <c r="W83" s="84"/>
      <c r="Z83" s="84"/>
    </row>
    <row r="84" spans="1:26" ht="15" customHeight="1" x14ac:dyDescent="0.2">
      <c r="A84" s="48"/>
      <c r="B84" s="2"/>
      <c r="C84" s="83"/>
      <c r="D84" s="83"/>
      <c r="E84" s="83"/>
      <c r="F84" s="83"/>
      <c r="G84" s="83"/>
      <c r="V84" s="83"/>
      <c r="W84" s="84"/>
      <c r="Z84" s="84"/>
    </row>
    <row r="85" spans="1:26" ht="15" customHeight="1" x14ac:dyDescent="0.2">
      <c r="A85" s="48"/>
      <c r="B85" s="2"/>
      <c r="C85" s="83"/>
      <c r="D85" s="83"/>
      <c r="E85" s="83"/>
      <c r="F85" s="83"/>
      <c r="G85" s="83"/>
      <c r="V85" s="83"/>
      <c r="W85" s="84"/>
      <c r="Z85" s="84"/>
    </row>
    <row r="86" spans="1:26" ht="15" customHeight="1" x14ac:dyDescent="0.2">
      <c r="A86" s="48"/>
      <c r="B86" s="2"/>
      <c r="C86" s="83"/>
      <c r="D86" s="83"/>
      <c r="E86" s="83"/>
      <c r="F86" s="83"/>
      <c r="G86" s="83"/>
      <c r="V86" s="83"/>
      <c r="W86" s="84"/>
      <c r="Z86" s="84"/>
    </row>
    <row r="87" spans="1:26" ht="15" customHeight="1" x14ac:dyDescent="0.2">
      <c r="A87" s="48"/>
      <c r="B87" s="2"/>
      <c r="C87" s="83"/>
      <c r="D87" s="83"/>
      <c r="E87" s="83"/>
      <c r="F87" s="83"/>
      <c r="G87" s="83"/>
      <c r="V87" s="83"/>
      <c r="W87" s="84"/>
      <c r="Z87" s="84"/>
    </row>
    <row r="88" spans="1:26" ht="15" customHeight="1" x14ac:dyDescent="0.2">
      <c r="A88" s="48"/>
      <c r="B88" s="2"/>
      <c r="C88" s="83"/>
      <c r="D88" s="83"/>
      <c r="E88" s="83"/>
      <c r="F88" s="83"/>
      <c r="G88" s="83"/>
      <c r="V88" s="83"/>
      <c r="W88" s="84"/>
      <c r="Z88" s="84"/>
    </row>
    <row r="89" spans="1:26" ht="15" customHeight="1" x14ac:dyDescent="0.2">
      <c r="A89" s="48"/>
      <c r="B89" s="2"/>
      <c r="C89" s="83"/>
      <c r="D89" s="83"/>
      <c r="E89" s="83"/>
      <c r="F89" s="83"/>
      <c r="G89" s="83"/>
      <c r="V89" s="83"/>
      <c r="W89" s="84"/>
      <c r="Z89" s="84"/>
    </row>
    <row r="90" spans="1:26" ht="15" customHeight="1" x14ac:dyDescent="0.2">
      <c r="A90" s="48"/>
      <c r="B90" s="2"/>
      <c r="C90" s="83"/>
      <c r="D90" s="83"/>
      <c r="E90" s="83"/>
      <c r="F90" s="83"/>
      <c r="G90" s="83"/>
      <c r="V90" s="83"/>
      <c r="W90" s="84"/>
      <c r="Z90" s="84"/>
    </row>
    <row r="91" spans="1:26" ht="15" customHeight="1" x14ac:dyDescent="0.2">
      <c r="A91" s="48"/>
      <c r="B91" s="2"/>
      <c r="C91" s="83"/>
      <c r="D91" s="83"/>
      <c r="E91" s="83"/>
      <c r="F91" s="83"/>
      <c r="G91" s="83"/>
      <c r="V91" s="83"/>
      <c r="W91" s="84"/>
      <c r="Z91" s="84"/>
    </row>
  </sheetData>
  <mergeCells count="15">
    <mergeCell ref="B4:B5"/>
    <mergeCell ref="C4:C6"/>
    <mergeCell ref="D4:E5"/>
    <mergeCell ref="F4:G5"/>
    <mergeCell ref="H4:U4"/>
    <mergeCell ref="X4:X5"/>
    <mergeCell ref="Y4:Y5"/>
    <mergeCell ref="H5:I5"/>
    <mergeCell ref="J5:K5"/>
    <mergeCell ref="L5:M5"/>
    <mergeCell ref="N5:O5"/>
    <mergeCell ref="P5:Q5"/>
    <mergeCell ref="R5:S5"/>
    <mergeCell ref="T5:U5"/>
    <mergeCell ref="V4:W5"/>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Z91"/>
  <sheetViews>
    <sheetView workbookViewId="0"/>
  </sheetViews>
  <sheetFormatPr defaultColWidth="10.140625" defaultRowHeight="14.25" x14ac:dyDescent="0.2"/>
  <cols>
    <col min="1" max="1" width="8.28515625" style="46" customWidth="1"/>
    <col min="2" max="2" width="16.85546875" style="6" customWidth="1"/>
    <col min="3" max="21" width="10.85546875" style="6" customWidth="1"/>
    <col min="22" max="22" width="10.85546875" style="5" customWidth="1"/>
    <col min="23" max="23" width="10.85546875" style="47" customWidth="1"/>
    <col min="24" max="25" width="10.85546875" style="6" customWidth="1"/>
    <col min="26" max="16384" width="10.140625" style="48"/>
  </cols>
  <sheetData>
    <row r="1" spans="1:25" s="6" customFormat="1" ht="15" customHeight="1" x14ac:dyDescent="0.2">
      <c r="A1" s="1"/>
      <c r="B1" s="2"/>
      <c r="C1" s="3"/>
      <c r="D1" s="3"/>
      <c r="E1" s="3"/>
      <c r="F1" s="3"/>
      <c r="G1" s="3"/>
      <c r="H1" s="3"/>
      <c r="I1" s="3"/>
      <c r="J1" s="3"/>
      <c r="K1" s="3"/>
      <c r="L1" s="3"/>
      <c r="M1" s="3"/>
      <c r="N1" s="3"/>
      <c r="O1" s="3"/>
      <c r="P1" s="3"/>
      <c r="Q1" s="3"/>
      <c r="R1" s="3"/>
      <c r="S1" s="3"/>
      <c r="T1" s="3"/>
      <c r="U1" s="3"/>
      <c r="V1" s="4"/>
      <c r="W1" s="5"/>
      <c r="X1" s="3"/>
      <c r="Y1" s="3"/>
    </row>
    <row r="2" spans="1:25" s="12" customFormat="1" ht="15" customHeight="1" x14ac:dyDescent="0.25">
      <c r="A2" s="7"/>
      <c r="B2" s="8" t="str">
        <f>CONCATENATE("Number and percentage of public school female students with and without disabilities receiving ",LOWER(A7), " by race/ethnicity, by state: School Year 2013-14")</f>
        <v>Number and percentage of public school female students with and without disabilities receiving expulsions without educational services by race/ethnicity, by state: School Year 2013-14</v>
      </c>
      <c r="C2" s="9"/>
      <c r="D2" s="9"/>
      <c r="E2" s="9"/>
      <c r="F2" s="9"/>
      <c r="G2" s="9"/>
      <c r="H2" s="9"/>
      <c r="I2" s="9"/>
      <c r="J2" s="9"/>
      <c r="K2" s="9"/>
      <c r="L2" s="9"/>
      <c r="M2" s="9"/>
      <c r="N2" s="9"/>
      <c r="O2" s="9"/>
      <c r="P2" s="9"/>
      <c r="Q2" s="9"/>
      <c r="R2" s="10"/>
      <c r="S2" s="10"/>
      <c r="T2" s="9"/>
      <c r="U2" s="9"/>
      <c r="V2" s="11"/>
    </row>
    <row r="3" spans="1:25" s="99" customFormat="1" ht="15" customHeight="1" thickBot="1" x14ac:dyDescent="0.25">
      <c r="A3" s="95"/>
      <c r="B3" s="96"/>
      <c r="C3" s="97"/>
      <c r="D3" s="97"/>
      <c r="E3" s="97"/>
      <c r="F3" s="97"/>
      <c r="G3" s="97"/>
      <c r="H3" s="97"/>
      <c r="I3" s="97"/>
      <c r="J3" s="97"/>
      <c r="K3" s="97"/>
      <c r="L3" s="97"/>
      <c r="M3" s="97"/>
      <c r="N3" s="97"/>
      <c r="O3" s="97"/>
      <c r="P3" s="97"/>
      <c r="Q3" s="97"/>
      <c r="R3" s="97"/>
      <c r="S3" s="97"/>
      <c r="T3" s="97"/>
      <c r="U3" s="97"/>
      <c r="V3" s="97"/>
      <c r="W3" s="98"/>
      <c r="X3" s="97"/>
      <c r="Y3" s="97"/>
    </row>
    <row r="4" spans="1:25" s="16" customFormat="1" ht="24.95" customHeight="1" x14ac:dyDescent="0.2">
      <c r="A4" s="15"/>
      <c r="B4" s="118" t="s">
        <v>0</v>
      </c>
      <c r="C4" s="125" t="s">
        <v>80</v>
      </c>
      <c r="D4" s="114" t="s">
        <v>55</v>
      </c>
      <c r="E4" s="115"/>
      <c r="F4" s="114" t="s">
        <v>81</v>
      </c>
      <c r="G4" s="115"/>
      <c r="H4" s="122" t="s">
        <v>82</v>
      </c>
      <c r="I4" s="123"/>
      <c r="J4" s="123"/>
      <c r="K4" s="123"/>
      <c r="L4" s="123"/>
      <c r="M4" s="123"/>
      <c r="N4" s="123"/>
      <c r="O4" s="123"/>
      <c r="P4" s="123"/>
      <c r="Q4" s="123"/>
      <c r="R4" s="123"/>
      <c r="S4" s="123"/>
      <c r="T4" s="123"/>
      <c r="U4" s="124"/>
      <c r="V4" s="114" t="s">
        <v>83</v>
      </c>
      <c r="W4" s="115"/>
      <c r="X4" s="105" t="s">
        <v>59</v>
      </c>
      <c r="Y4" s="107" t="s">
        <v>60</v>
      </c>
    </row>
    <row r="5" spans="1:25" s="16" customFormat="1" ht="24.95" customHeight="1" x14ac:dyDescent="0.2">
      <c r="A5" s="15"/>
      <c r="B5" s="119"/>
      <c r="C5" s="126"/>
      <c r="D5" s="116"/>
      <c r="E5" s="117"/>
      <c r="F5" s="116"/>
      <c r="G5" s="117"/>
      <c r="H5" s="109" t="s">
        <v>61</v>
      </c>
      <c r="I5" s="110"/>
      <c r="J5" s="111" t="s">
        <v>62</v>
      </c>
      <c r="K5" s="110"/>
      <c r="L5" s="112" t="s">
        <v>63</v>
      </c>
      <c r="M5" s="110"/>
      <c r="N5" s="112" t="s">
        <v>64</v>
      </c>
      <c r="O5" s="110"/>
      <c r="P5" s="112" t="s">
        <v>65</v>
      </c>
      <c r="Q5" s="110"/>
      <c r="R5" s="112" t="s">
        <v>66</v>
      </c>
      <c r="S5" s="110"/>
      <c r="T5" s="112" t="s">
        <v>67</v>
      </c>
      <c r="U5" s="113"/>
      <c r="V5" s="116"/>
      <c r="W5" s="117"/>
      <c r="X5" s="106"/>
      <c r="Y5" s="108"/>
    </row>
    <row r="6" spans="1:25" s="16" customFormat="1" ht="15" customHeight="1" thickBot="1" x14ac:dyDescent="0.25">
      <c r="A6" s="15"/>
      <c r="B6" s="17"/>
      <c r="C6" s="127"/>
      <c r="D6" s="19" t="s">
        <v>68</v>
      </c>
      <c r="E6" s="20" t="s">
        <v>69</v>
      </c>
      <c r="F6" s="19" t="s">
        <v>68</v>
      </c>
      <c r="G6" s="20" t="s">
        <v>69</v>
      </c>
      <c r="H6" s="19" t="s">
        <v>68</v>
      </c>
      <c r="I6" s="21" t="s">
        <v>70</v>
      </c>
      <c r="J6" s="22" t="s">
        <v>68</v>
      </c>
      <c r="K6" s="21" t="s">
        <v>70</v>
      </c>
      <c r="L6" s="22" t="s">
        <v>68</v>
      </c>
      <c r="M6" s="21" t="s">
        <v>70</v>
      </c>
      <c r="N6" s="22" t="s">
        <v>68</v>
      </c>
      <c r="O6" s="21" t="s">
        <v>70</v>
      </c>
      <c r="P6" s="22" t="s">
        <v>68</v>
      </c>
      <c r="Q6" s="21" t="s">
        <v>70</v>
      </c>
      <c r="R6" s="22" t="s">
        <v>68</v>
      </c>
      <c r="S6" s="21" t="s">
        <v>70</v>
      </c>
      <c r="T6" s="22" t="s">
        <v>68</v>
      </c>
      <c r="U6" s="23" t="s">
        <v>70</v>
      </c>
      <c r="V6" s="22" t="s">
        <v>68</v>
      </c>
      <c r="W6" s="20" t="s">
        <v>69</v>
      </c>
      <c r="X6" s="24"/>
      <c r="Y6" s="25"/>
    </row>
    <row r="7" spans="1:25" s="31" customFormat="1" ht="15" customHeight="1" x14ac:dyDescent="0.2">
      <c r="A7" s="26" t="s">
        <v>53</v>
      </c>
      <c r="B7" s="27" t="s">
        <v>52</v>
      </c>
      <c r="C7" s="49">
        <v>11961</v>
      </c>
      <c r="D7" s="50">
        <v>160</v>
      </c>
      <c r="E7" s="51">
        <v>1.3</v>
      </c>
      <c r="F7" s="50">
        <v>11801</v>
      </c>
      <c r="G7" s="51">
        <v>98.7</v>
      </c>
      <c r="H7" s="52">
        <v>283</v>
      </c>
      <c r="I7" s="53">
        <v>2.4</v>
      </c>
      <c r="J7" s="54">
        <v>49</v>
      </c>
      <c r="K7" s="53">
        <v>0.4</v>
      </c>
      <c r="L7" s="54">
        <v>1515</v>
      </c>
      <c r="M7" s="53">
        <v>12.8</v>
      </c>
      <c r="N7" s="54">
        <v>3888</v>
      </c>
      <c r="O7" s="53">
        <v>32.9</v>
      </c>
      <c r="P7" s="54">
        <v>5368</v>
      </c>
      <c r="Q7" s="53">
        <v>45.5</v>
      </c>
      <c r="R7" s="54">
        <v>38</v>
      </c>
      <c r="S7" s="53">
        <v>0.3</v>
      </c>
      <c r="T7" s="55">
        <v>660</v>
      </c>
      <c r="U7" s="51">
        <v>5.6</v>
      </c>
      <c r="V7" s="50">
        <v>452</v>
      </c>
      <c r="W7" s="56">
        <v>3.8</v>
      </c>
      <c r="X7" s="28">
        <v>95507</v>
      </c>
      <c r="Y7" s="29">
        <v>99.7</v>
      </c>
    </row>
    <row r="8" spans="1:25" s="31" customFormat="1" ht="15" customHeight="1" x14ac:dyDescent="0.2">
      <c r="A8" s="26" t="s">
        <v>53</v>
      </c>
      <c r="B8" s="32" t="s">
        <v>24</v>
      </c>
      <c r="C8" s="57">
        <v>128</v>
      </c>
      <c r="D8" s="58">
        <v>0</v>
      </c>
      <c r="E8" s="59">
        <v>0</v>
      </c>
      <c r="F8" s="58">
        <v>128</v>
      </c>
      <c r="G8" s="59">
        <v>100</v>
      </c>
      <c r="H8" s="58">
        <v>0</v>
      </c>
      <c r="I8" s="60">
        <v>0</v>
      </c>
      <c r="J8" s="62">
        <v>0</v>
      </c>
      <c r="K8" s="60">
        <v>0</v>
      </c>
      <c r="L8" s="61">
        <v>0</v>
      </c>
      <c r="M8" s="60">
        <v>0</v>
      </c>
      <c r="N8" s="62">
        <v>69</v>
      </c>
      <c r="O8" s="60">
        <v>53.9</v>
      </c>
      <c r="P8" s="62">
        <v>57</v>
      </c>
      <c r="Q8" s="60">
        <v>44.5</v>
      </c>
      <c r="R8" s="62">
        <v>0</v>
      </c>
      <c r="S8" s="60">
        <v>0</v>
      </c>
      <c r="T8" s="69" t="s">
        <v>91</v>
      </c>
      <c r="U8" s="59">
        <v>1.6</v>
      </c>
      <c r="V8" s="58">
        <v>0</v>
      </c>
      <c r="W8" s="64">
        <v>0</v>
      </c>
      <c r="X8" s="33">
        <v>1397</v>
      </c>
      <c r="Y8" s="34">
        <v>100</v>
      </c>
    </row>
    <row r="9" spans="1:25" s="31" customFormat="1" ht="15" customHeight="1" x14ac:dyDescent="0.2">
      <c r="A9" s="26" t="s">
        <v>53</v>
      </c>
      <c r="B9" s="35" t="s">
        <v>25</v>
      </c>
      <c r="C9" s="49">
        <v>13</v>
      </c>
      <c r="D9" s="52">
        <v>0</v>
      </c>
      <c r="E9" s="51">
        <v>0</v>
      </c>
      <c r="F9" s="52">
        <v>13</v>
      </c>
      <c r="G9" s="51">
        <v>100</v>
      </c>
      <c r="H9" s="65">
        <v>10</v>
      </c>
      <c r="I9" s="53">
        <v>76.900000000000006</v>
      </c>
      <c r="J9" s="54">
        <v>0</v>
      </c>
      <c r="K9" s="53">
        <v>0</v>
      </c>
      <c r="L9" s="66" t="s">
        <v>91</v>
      </c>
      <c r="M9" s="53">
        <v>23.1</v>
      </c>
      <c r="N9" s="66">
        <v>0</v>
      </c>
      <c r="O9" s="53">
        <v>0</v>
      </c>
      <c r="P9" s="66">
        <v>0</v>
      </c>
      <c r="Q9" s="53">
        <v>0</v>
      </c>
      <c r="R9" s="54">
        <v>0</v>
      </c>
      <c r="S9" s="53">
        <v>0</v>
      </c>
      <c r="T9" s="55">
        <v>0</v>
      </c>
      <c r="U9" s="51">
        <v>0</v>
      </c>
      <c r="V9" s="65">
        <v>4</v>
      </c>
      <c r="W9" s="56">
        <v>30.8</v>
      </c>
      <c r="X9" s="28">
        <v>495</v>
      </c>
      <c r="Y9" s="29">
        <v>100</v>
      </c>
    </row>
    <row r="10" spans="1:25" s="31" customFormat="1" ht="15" customHeight="1" x14ac:dyDescent="0.2">
      <c r="A10" s="26" t="s">
        <v>53</v>
      </c>
      <c r="B10" s="32" t="s">
        <v>1</v>
      </c>
      <c r="C10" s="57">
        <v>65</v>
      </c>
      <c r="D10" s="68" t="s">
        <v>91</v>
      </c>
      <c r="E10" s="59">
        <v>1.5</v>
      </c>
      <c r="F10" s="58">
        <v>64</v>
      </c>
      <c r="G10" s="59">
        <v>98.5</v>
      </c>
      <c r="H10" s="58">
        <v>8</v>
      </c>
      <c r="I10" s="60">
        <v>12.5</v>
      </c>
      <c r="J10" s="62" t="s">
        <v>91</v>
      </c>
      <c r="K10" s="60">
        <v>1.6</v>
      </c>
      <c r="L10" s="62">
        <v>26</v>
      </c>
      <c r="M10" s="60">
        <v>40.6</v>
      </c>
      <c r="N10" s="62">
        <v>6</v>
      </c>
      <c r="O10" s="60">
        <v>9.4</v>
      </c>
      <c r="P10" s="62">
        <v>21</v>
      </c>
      <c r="Q10" s="60">
        <v>32.799999999999997</v>
      </c>
      <c r="R10" s="62" t="s">
        <v>91</v>
      </c>
      <c r="S10" s="60">
        <v>3.1</v>
      </c>
      <c r="T10" s="69">
        <v>0</v>
      </c>
      <c r="U10" s="59">
        <v>0</v>
      </c>
      <c r="V10" s="68" t="s">
        <v>91</v>
      </c>
      <c r="W10" s="64">
        <v>3.1</v>
      </c>
      <c r="X10" s="33">
        <v>1913</v>
      </c>
      <c r="Y10" s="34">
        <v>100</v>
      </c>
    </row>
    <row r="11" spans="1:25" s="31" customFormat="1" ht="15" customHeight="1" x14ac:dyDescent="0.2">
      <c r="A11" s="26" t="s">
        <v>53</v>
      </c>
      <c r="B11" s="35" t="s">
        <v>26</v>
      </c>
      <c r="C11" s="49">
        <v>71</v>
      </c>
      <c r="D11" s="65">
        <v>0</v>
      </c>
      <c r="E11" s="51">
        <v>0</v>
      </c>
      <c r="F11" s="52">
        <v>71</v>
      </c>
      <c r="G11" s="51">
        <v>100</v>
      </c>
      <c r="H11" s="52">
        <v>0</v>
      </c>
      <c r="I11" s="53">
        <v>0</v>
      </c>
      <c r="J11" s="66">
        <v>0</v>
      </c>
      <c r="K11" s="53">
        <v>0</v>
      </c>
      <c r="L11" s="54" t="s">
        <v>91</v>
      </c>
      <c r="M11" s="53">
        <v>2.8</v>
      </c>
      <c r="N11" s="54">
        <v>37</v>
      </c>
      <c r="O11" s="53">
        <v>52.1</v>
      </c>
      <c r="P11" s="54">
        <v>31</v>
      </c>
      <c r="Q11" s="53">
        <v>43.7</v>
      </c>
      <c r="R11" s="54">
        <v>0</v>
      </c>
      <c r="S11" s="53">
        <v>0</v>
      </c>
      <c r="T11" s="55" t="s">
        <v>91</v>
      </c>
      <c r="U11" s="51">
        <v>1.4</v>
      </c>
      <c r="V11" s="52" t="s">
        <v>91</v>
      </c>
      <c r="W11" s="56">
        <v>2.8</v>
      </c>
      <c r="X11" s="28">
        <v>1085</v>
      </c>
      <c r="Y11" s="29">
        <v>100</v>
      </c>
    </row>
    <row r="12" spans="1:25" s="31" customFormat="1" ht="15" customHeight="1" x14ac:dyDescent="0.2">
      <c r="A12" s="26" t="s">
        <v>53</v>
      </c>
      <c r="B12" s="32" t="s">
        <v>2</v>
      </c>
      <c r="C12" s="57">
        <v>529</v>
      </c>
      <c r="D12" s="58">
        <v>16</v>
      </c>
      <c r="E12" s="59">
        <v>3</v>
      </c>
      <c r="F12" s="58">
        <v>513</v>
      </c>
      <c r="G12" s="59">
        <v>97</v>
      </c>
      <c r="H12" s="58">
        <v>5</v>
      </c>
      <c r="I12" s="60">
        <v>1</v>
      </c>
      <c r="J12" s="62">
        <v>7</v>
      </c>
      <c r="K12" s="60">
        <v>1.4</v>
      </c>
      <c r="L12" s="62">
        <v>243</v>
      </c>
      <c r="M12" s="60">
        <v>47.4</v>
      </c>
      <c r="N12" s="62">
        <v>114</v>
      </c>
      <c r="O12" s="60">
        <v>22.2</v>
      </c>
      <c r="P12" s="62">
        <v>119</v>
      </c>
      <c r="Q12" s="60">
        <v>23.2</v>
      </c>
      <c r="R12" s="62">
        <v>8</v>
      </c>
      <c r="S12" s="60">
        <v>1.6</v>
      </c>
      <c r="T12" s="63">
        <v>17</v>
      </c>
      <c r="U12" s="59">
        <v>3.3</v>
      </c>
      <c r="V12" s="58">
        <v>67</v>
      </c>
      <c r="W12" s="64">
        <v>12.7</v>
      </c>
      <c r="X12" s="33">
        <v>9883</v>
      </c>
      <c r="Y12" s="34">
        <v>100</v>
      </c>
    </row>
    <row r="13" spans="1:25" s="31" customFormat="1" ht="15" customHeight="1" x14ac:dyDescent="0.2">
      <c r="A13" s="26" t="s">
        <v>53</v>
      </c>
      <c r="B13" s="35" t="s">
        <v>27</v>
      </c>
      <c r="C13" s="49">
        <v>25</v>
      </c>
      <c r="D13" s="52">
        <v>0</v>
      </c>
      <c r="E13" s="51">
        <v>0</v>
      </c>
      <c r="F13" s="52">
        <v>25</v>
      </c>
      <c r="G13" s="51">
        <v>100</v>
      </c>
      <c r="H13" s="65" t="s">
        <v>91</v>
      </c>
      <c r="I13" s="53">
        <v>8</v>
      </c>
      <c r="J13" s="66">
        <v>0</v>
      </c>
      <c r="K13" s="53">
        <v>0</v>
      </c>
      <c r="L13" s="54">
        <v>6</v>
      </c>
      <c r="M13" s="53">
        <v>24</v>
      </c>
      <c r="N13" s="54" t="s">
        <v>91</v>
      </c>
      <c r="O13" s="53">
        <v>12</v>
      </c>
      <c r="P13" s="54">
        <v>14</v>
      </c>
      <c r="Q13" s="53">
        <v>56</v>
      </c>
      <c r="R13" s="54">
        <v>0</v>
      </c>
      <c r="S13" s="53">
        <v>0</v>
      </c>
      <c r="T13" s="55">
        <v>0</v>
      </c>
      <c r="U13" s="51">
        <v>0</v>
      </c>
      <c r="V13" s="52">
        <v>0</v>
      </c>
      <c r="W13" s="56">
        <v>0</v>
      </c>
      <c r="X13" s="28">
        <v>1841</v>
      </c>
      <c r="Y13" s="29">
        <v>100</v>
      </c>
    </row>
    <row r="14" spans="1:25" s="31" customFormat="1" ht="15" customHeight="1" x14ac:dyDescent="0.2">
      <c r="A14" s="26" t="s">
        <v>53</v>
      </c>
      <c r="B14" s="32" t="s">
        <v>28</v>
      </c>
      <c r="C14" s="57">
        <v>7</v>
      </c>
      <c r="D14" s="58">
        <v>0</v>
      </c>
      <c r="E14" s="59">
        <v>0</v>
      </c>
      <c r="F14" s="58">
        <v>7</v>
      </c>
      <c r="G14" s="59">
        <v>100</v>
      </c>
      <c r="H14" s="58">
        <v>0</v>
      </c>
      <c r="I14" s="60">
        <v>0</v>
      </c>
      <c r="J14" s="62">
        <v>0</v>
      </c>
      <c r="K14" s="60">
        <v>0</v>
      </c>
      <c r="L14" s="62">
        <v>0</v>
      </c>
      <c r="M14" s="60">
        <v>0</v>
      </c>
      <c r="N14" s="62">
        <v>7</v>
      </c>
      <c r="O14" s="60">
        <v>100</v>
      </c>
      <c r="P14" s="62">
        <v>0</v>
      </c>
      <c r="Q14" s="60">
        <v>0</v>
      </c>
      <c r="R14" s="62">
        <v>0</v>
      </c>
      <c r="S14" s="60">
        <v>0</v>
      </c>
      <c r="T14" s="63">
        <v>0</v>
      </c>
      <c r="U14" s="59">
        <v>0</v>
      </c>
      <c r="V14" s="68">
        <v>0</v>
      </c>
      <c r="W14" s="64">
        <v>0</v>
      </c>
      <c r="X14" s="33">
        <v>1140</v>
      </c>
      <c r="Y14" s="34">
        <v>99.9</v>
      </c>
    </row>
    <row r="15" spans="1:25" s="31" customFormat="1" ht="15" customHeight="1" x14ac:dyDescent="0.2">
      <c r="A15" s="26" t="s">
        <v>53</v>
      </c>
      <c r="B15" s="35" t="s">
        <v>29</v>
      </c>
      <c r="C15" s="49">
        <v>7</v>
      </c>
      <c r="D15" s="52">
        <v>0</v>
      </c>
      <c r="E15" s="51">
        <v>0</v>
      </c>
      <c r="F15" s="52">
        <v>7</v>
      </c>
      <c r="G15" s="51">
        <v>100</v>
      </c>
      <c r="H15" s="52">
        <v>0</v>
      </c>
      <c r="I15" s="53">
        <v>0</v>
      </c>
      <c r="J15" s="54">
        <v>0</v>
      </c>
      <c r="K15" s="53">
        <v>0</v>
      </c>
      <c r="L15" s="54">
        <v>0</v>
      </c>
      <c r="M15" s="53">
        <v>0</v>
      </c>
      <c r="N15" s="54">
        <v>4</v>
      </c>
      <c r="O15" s="53">
        <v>57.1</v>
      </c>
      <c r="P15" s="54" t="s">
        <v>91</v>
      </c>
      <c r="Q15" s="53">
        <v>42.9</v>
      </c>
      <c r="R15" s="54">
        <v>0</v>
      </c>
      <c r="S15" s="53">
        <v>0</v>
      </c>
      <c r="T15" s="55">
        <v>0</v>
      </c>
      <c r="U15" s="51">
        <v>0</v>
      </c>
      <c r="V15" s="52">
        <v>0</v>
      </c>
      <c r="W15" s="56">
        <v>0</v>
      </c>
      <c r="X15" s="28">
        <v>227</v>
      </c>
      <c r="Y15" s="29">
        <v>100</v>
      </c>
    </row>
    <row r="16" spans="1:25" s="31" customFormat="1" ht="15" customHeight="1" x14ac:dyDescent="0.2">
      <c r="A16" s="26" t="s">
        <v>53</v>
      </c>
      <c r="B16" s="32" t="s">
        <v>3</v>
      </c>
      <c r="C16" s="57">
        <v>24</v>
      </c>
      <c r="D16" s="58">
        <v>0</v>
      </c>
      <c r="E16" s="59">
        <v>0</v>
      </c>
      <c r="F16" s="58">
        <v>24</v>
      </c>
      <c r="G16" s="59">
        <v>100</v>
      </c>
      <c r="H16" s="58" t="s">
        <v>91</v>
      </c>
      <c r="I16" s="60">
        <v>8.3000000000000007</v>
      </c>
      <c r="J16" s="62">
        <v>0</v>
      </c>
      <c r="K16" s="60">
        <v>0</v>
      </c>
      <c r="L16" s="62">
        <v>0</v>
      </c>
      <c r="M16" s="60">
        <v>0</v>
      </c>
      <c r="N16" s="62">
        <v>22</v>
      </c>
      <c r="O16" s="60">
        <v>91.7</v>
      </c>
      <c r="P16" s="62">
        <v>0</v>
      </c>
      <c r="Q16" s="60">
        <v>0</v>
      </c>
      <c r="R16" s="62">
        <v>0</v>
      </c>
      <c r="S16" s="60">
        <v>0</v>
      </c>
      <c r="T16" s="63">
        <v>0</v>
      </c>
      <c r="U16" s="59">
        <v>0</v>
      </c>
      <c r="V16" s="58">
        <v>0</v>
      </c>
      <c r="W16" s="64">
        <v>0</v>
      </c>
      <c r="X16" s="33">
        <v>204</v>
      </c>
      <c r="Y16" s="34">
        <v>100</v>
      </c>
    </row>
    <row r="17" spans="1:25" s="31" customFormat="1" ht="15" customHeight="1" x14ac:dyDescent="0.2">
      <c r="A17" s="26" t="s">
        <v>53</v>
      </c>
      <c r="B17" s="35" t="s">
        <v>30</v>
      </c>
      <c r="C17" s="49">
        <v>17</v>
      </c>
      <c r="D17" s="65" t="s">
        <v>91</v>
      </c>
      <c r="E17" s="51">
        <v>5.9</v>
      </c>
      <c r="F17" s="52">
        <v>16</v>
      </c>
      <c r="G17" s="51">
        <v>94.1</v>
      </c>
      <c r="H17" s="65">
        <v>0</v>
      </c>
      <c r="I17" s="53">
        <v>0</v>
      </c>
      <c r="J17" s="54">
        <v>0</v>
      </c>
      <c r="K17" s="53">
        <v>0</v>
      </c>
      <c r="L17" s="54">
        <v>6</v>
      </c>
      <c r="M17" s="53">
        <v>37.5</v>
      </c>
      <c r="N17" s="54">
        <v>4</v>
      </c>
      <c r="O17" s="53">
        <v>25</v>
      </c>
      <c r="P17" s="54">
        <v>4</v>
      </c>
      <c r="Q17" s="53">
        <v>25</v>
      </c>
      <c r="R17" s="54">
        <v>0</v>
      </c>
      <c r="S17" s="53">
        <v>0</v>
      </c>
      <c r="T17" s="55" t="s">
        <v>91</v>
      </c>
      <c r="U17" s="51">
        <v>12.5</v>
      </c>
      <c r="V17" s="52" t="s">
        <v>91</v>
      </c>
      <c r="W17" s="56">
        <v>11.8</v>
      </c>
      <c r="X17" s="28">
        <v>3954</v>
      </c>
      <c r="Y17" s="29">
        <v>100</v>
      </c>
    </row>
    <row r="18" spans="1:25" s="31" customFormat="1" ht="15" customHeight="1" x14ac:dyDescent="0.2">
      <c r="A18" s="26" t="s">
        <v>53</v>
      </c>
      <c r="B18" s="32" t="s">
        <v>31</v>
      </c>
      <c r="C18" s="57">
        <v>325</v>
      </c>
      <c r="D18" s="68" t="s">
        <v>91</v>
      </c>
      <c r="E18" s="59">
        <v>0.6</v>
      </c>
      <c r="F18" s="58">
        <v>323</v>
      </c>
      <c r="G18" s="59">
        <v>99.4</v>
      </c>
      <c r="H18" s="58">
        <v>0</v>
      </c>
      <c r="I18" s="60">
        <v>0</v>
      </c>
      <c r="J18" s="61">
        <v>0</v>
      </c>
      <c r="K18" s="60">
        <v>0</v>
      </c>
      <c r="L18" s="62">
        <v>12</v>
      </c>
      <c r="M18" s="60">
        <v>3.7</v>
      </c>
      <c r="N18" s="62">
        <v>216</v>
      </c>
      <c r="O18" s="60">
        <v>66.900000000000006</v>
      </c>
      <c r="P18" s="62">
        <v>72</v>
      </c>
      <c r="Q18" s="60">
        <v>22.3</v>
      </c>
      <c r="R18" s="62">
        <v>8</v>
      </c>
      <c r="S18" s="60">
        <v>2.5</v>
      </c>
      <c r="T18" s="63">
        <v>15</v>
      </c>
      <c r="U18" s="59">
        <v>4.5999999999999996</v>
      </c>
      <c r="V18" s="58" t="s">
        <v>91</v>
      </c>
      <c r="W18" s="64">
        <v>0.9</v>
      </c>
      <c r="X18" s="33">
        <v>2444</v>
      </c>
      <c r="Y18" s="34">
        <v>99.8</v>
      </c>
    </row>
    <row r="19" spans="1:25" s="31" customFormat="1" ht="15" customHeight="1" x14ac:dyDescent="0.2">
      <c r="A19" s="26" t="s">
        <v>53</v>
      </c>
      <c r="B19" s="35" t="s">
        <v>32</v>
      </c>
      <c r="C19" s="49">
        <v>0</v>
      </c>
      <c r="D19" s="52">
        <v>0</v>
      </c>
      <c r="E19" s="51">
        <v>0</v>
      </c>
      <c r="F19" s="52">
        <v>0</v>
      </c>
      <c r="G19" s="51">
        <v>0</v>
      </c>
      <c r="H19" s="52">
        <v>0</v>
      </c>
      <c r="I19" s="53">
        <v>0</v>
      </c>
      <c r="J19" s="54">
        <v>0</v>
      </c>
      <c r="K19" s="53">
        <v>0</v>
      </c>
      <c r="L19" s="54">
        <v>0</v>
      </c>
      <c r="M19" s="53">
        <v>0</v>
      </c>
      <c r="N19" s="54">
        <v>0</v>
      </c>
      <c r="O19" s="53">
        <v>0</v>
      </c>
      <c r="P19" s="54">
        <v>0</v>
      </c>
      <c r="Q19" s="53">
        <v>0</v>
      </c>
      <c r="R19" s="54">
        <v>0</v>
      </c>
      <c r="S19" s="53">
        <v>0</v>
      </c>
      <c r="T19" s="55">
        <v>0</v>
      </c>
      <c r="U19" s="51">
        <v>0</v>
      </c>
      <c r="V19" s="52">
        <v>0</v>
      </c>
      <c r="W19" s="56">
        <v>0</v>
      </c>
      <c r="X19" s="28">
        <v>287</v>
      </c>
      <c r="Y19" s="29">
        <v>100</v>
      </c>
    </row>
    <row r="20" spans="1:25" s="31" customFormat="1" ht="15" customHeight="1" x14ac:dyDescent="0.2">
      <c r="A20" s="26" t="s">
        <v>53</v>
      </c>
      <c r="B20" s="32" t="s">
        <v>4</v>
      </c>
      <c r="C20" s="57">
        <v>20</v>
      </c>
      <c r="D20" s="58">
        <v>0</v>
      </c>
      <c r="E20" s="59">
        <v>0</v>
      </c>
      <c r="F20" s="58">
        <v>20</v>
      </c>
      <c r="G20" s="59">
        <v>100</v>
      </c>
      <c r="H20" s="58" t="s">
        <v>91</v>
      </c>
      <c r="I20" s="60">
        <v>10</v>
      </c>
      <c r="J20" s="62">
        <v>0</v>
      </c>
      <c r="K20" s="60">
        <v>0</v>
      </c>
      <c r="L20" s="61">
        <v>9</v>
      </c>
      <c r="M20" s="60">
        <v>45</v>
      </c>
      <c r="N20" s="62">
        <v>0</v>
      </c>
      <c r="O20" s="60">
        <v>0</v>
      </c>
      <c r="P20" s="62">
        <v>9</v>
      </c>
      <c r="Q20" s="60">
        <v>45</v>
      </c>
      <c r="R20" s="62">
        <v>0</v>
      </c>
      <c r="S20" s="60">
        <v>0</v>
      </c>
      <c r="T20" s="63">
        <v>0</v>
      </c>
      <c r="U20" s="59">
        <v>0</v>
      </c>
      <c r="V20" s="68">
        <v>7</v>
      </c>
      <c r="W20" s="64">
        <v>35</v>
      </c>
      <c r="X20" s="33">
        <v>715</v>
      </c>
      <c r="Y20" s="34">
        <v>100</v>
      </c>
    </row>
    <row r="21" spans="1:25" s="31" customFormat="1" ht="15" customHeight="1" x14ac:dyDescent="0.2">
      <c r="A21" s="26" t="s">
        <v>53</v>
      </c>
      <c r="B21" s="35" t="s">
        <v>5</v>
      </c>
      <c r="C21" s="49">
        <v>262</v>
      </c>
      <c r="D21" s="52">
        <v>9</v>
      </c>
      <c r="E21" s="51">
        <v>3.4</v>
      </c>
      <c r="F21" s="52">
        <v>253</v>
      </c>
      <c r="G21" s="51">
        <v>96.6</v>
      </c>
      <c r="H21" s="52" t="s">
        <v>91</v>
      </c>
      <c r="I21" s="53">
        <v>0.8</v>
      </c>
      <c r="J21" s="54">
        <v>0</v>
      </c>
      <c r="K21" s="53">
        <v>0</v>
      </c>
      <c r="L21" s="54">
        <v>9</v>
      </c>
      <c r="M21" s="53">
        <v>3.6</v>
      </c>
      <c r="N21" s="54">
        <v>123</v>
      </c>
      <c r="O21" s="53">
        <v>48.6</v>
      </c>
      <c r="P21" s="54">
        <v>101</v>
      </c>
      <c r="Q21" s="53">
        <v>39.9</v>
      </c>
      <c r="R21" s="54">
        <v>0</v>
      </c>
      <c r="S21" s="53">
        <v>0</v>
      </c>
      <c r="T21" s="55">
        <v>18</v>
      </c>
      <c r="U21" s="51">
        <v>7.1</v>
      </c>
      <c r="V21" s="65">
        <v>0</v>
      </c>
      <c r="W21" s="56">
        <v>0</v>
      </c>
      <c r="X21" s="28">
        <v>4134</v>
      </c>
      <c r="Y21" s="29">
        <v>99.9</v>
      </c>
    </row>
    <row r="22" spans="1:25" s="31" customFormat="1" ht="15" customHeight="1" x14ac:dyDescent="0.2">
      <c r="A22" s="26" t="s">
        <v>53</v>
      </c>
      <c r="B22" s="32" t="s">
        <v>6</v>
      </c>
      <c r="C22" s="57">
        <v>1103</v>
      </c>
      <c r="D22" s="58">
        <v>16</v>
      </c>
      <c r="E22" s="59">
        <v>1.5</v>
      </c>
      <c r="F22" s="58">
        <v>1087</v>
      </c>
      <c r="G22" s="59">
        <v>98.5</v>
      </c>
      <c r="H22" s="58">
        <v>4</v>
      </c>
      <c r="I22" s="60">
        <v>0.4</v>
      </c>
      <c r="J22" s="61">
        <v>6</v>
      </c>
      <c r="K22" s="60">
        <v>0.6</v>
      </c>
      <c r="L22" s="62">
        <v>121</v>
      </c>
      <c r="M22" s="60">
        <v>11.1</v>
      </c>
      <c r="N22" s="62">
        <v>303</v>
      </c>
      <c r="O22" s="60">
        <v>27.9</v>
      </c>
      <c r="P22" s="62">
        <v>599</v>
      </c>
      <c r="Q22" s="60">
        <v>55.1</v>
      </c>
      <c r="R22" s="62" t="s">
        <v>91</v>
      </c>
      <c r="S22" s="60">
        <v>0.3</v>
      </c>
      <c r="T22" s="63">
        <v>51</v>
      </c>
      <c r="U22" s="59">
        <v>4.7</v>
      </c>
      <c r="V22" s="58">
        <v>37</v>
      </c>
      <c r="W22" s="64">
        <v>3.4</v>
      </c>
      <c r="X22" s="33">
        <v>1864</v>
      </c>
      <c r="Y22" s="34">
        <v>100</v>
      </c>
    </row>
    <row r="23" spans="1:25" s="31" customFormat="1" ht="15" customHeight="1" x14ac:dyDescent="0.2">
      <c r="A23" s="26" t="s">
        <v>53</v>
      </c>
      <c r="B23" s="35" t="s">
        <v>33</v>
      </c>
      <c r="C23" s="49">
        <v>21</v>
      </c>
      <c r="D23" s="52">
        <v>0</v>
      </c>
      <c r="E23" s="51">
        <v>0</v>
      </c>
      <c r="F23" s="52">
        <v>21</v>
      </c>
      <c r="G23" s="51">
        <v>100</v>
      </c>
      <c r="H23" s="52">
        <v>0</v>
      </c>
      <c r="I23" s="53">
        <v>0</v>
      </c>
      <c r="J23" s="54">
        <v>0</v>
      </c>
      <c r="K23" s="53">
        <v>0</v>
      </c>
      <c r="L23" s="66" t="s">
        <v>91</v>
      </c>
      <c r="M23" s="53">
        <v>14.3</v>
      </c>
      <c r="N23" s="66">
        <v>4</v>
      </c>
      <c r="O23" s="53">
        <v>19</v>
      </c>
      <c r="P23" s="54">
        <v>14</v>
      </c>
      <c r="Q23" s="53">
        <v>66.7</v>
      </c>
      <c r="R23" s="54">
        <v>0</v>
      </c>
      <c r="S23" s="53">
        <v>0</v>
      </c>
      <c r="T23" s="55">
        <v>0</v>
      </c>
      <c r="U23" s="51">
        <v>0</v>
      </c>
      <c r="V23" s="52">
        <v>4</v>
      </c>
      <c r="W23" s="56">
        <v>19</v>
      </c>
      <c r="X23" s="28">
        <v>1424</v>
      </c>
      <c r="Y23" s="29">
        <v>100</v>
      </c>
    </row>
    <row r="24" spans="1:25" s="31" customFormat="1" ht="15" customHeight="1" x14ac:dyDescent="0.2">
      <c r="A24" s="26" t="s">
        <v>53</v>
      </c>
      <c r="B24" s="32" t="s">
        <v>7</v>
      </c>
      <c r="C24" s="57">
        <v>145</v>
      </c>
      <c r="D24" s="68">
        <v>0</v>
      </c>
      <c r="E24" s="59">
        <v>0</v>
      </c>
      <c r="F24" s="58">
        <v>145</v>
      </c>
      <c r="G24" s="59">
        <v>100</v>
      </c>
      <c r="H24" s="68">
        <v>5</v>
      </c>
      <c r="I24" s="60">
        <v>3.4</v>
      </c>
      <c r="J24" s="61" t="s">
        <v>91</v>
      </c>
      <c r="K24" s="60">
        <v>0.7</v>
      </c>
      <c r="L24" s="62">
        <v>36</v>
      </c>
      <c r="M24" s="60">
        <v>24.8</v>
      </c>
      <c r="N24" s="62">
        <v>26</v>
      </c>
      <c r="O24" s="60">
        <v>17.899999999999999</v>
      </c>
      <c r="P24" s="62">
        <v>53</v>
      </c>
      <c r="Q24" s="60">
        <v>36.6</v>
      </c>
      <c r="R24" s="61">
        <v>0</v>
      </c>
      <c r="S24" s="60">
        <v>0</v>
      </c>
      <c r="T24" s="69">
        <v>24</v>
      </c>
      <c r="U24" s="59">
        <v>16.600000000000001</v>
      </c>
      <c r="V24" s="68">
        <v>6</v>
      </c>
      <c r="W24" s="64">
        <v>4.0999999999999996</v>
      </c>
      <c r="X24" s="33">
        <v>1396</v>
      </c>
      <c r="Y24" s="34">
        <v>100</v>
      </c>
    </row>
    <row r="25" spans="1:25" s="31" customFormat="1" ht="15" customHeight="1" x14ac:dyDescent="0.2">
      <c r="A25" s="26" t="s">
        <v>53</v>
      </c>
      <c r="B25" s="35" t="s">
        <v>34</v>
      </c>
      <c r="C25" s="49">
        <v>37</v>
      </c>
      <c r="D25" s="52">
        <v>0</v>
      </c>
      <c r="E25" s="51">
        <v>0</v>
      </c>
      <c r="F25" s="52">
        <v>37</v>
      </c>
      <c r="G25" s="51">
        <v>100</v>
      </c>
      <c r="H25" s="52" t="s">
        <v>91</v>
      </c>
      <c r="I25" s="53">
        <v>5.4</v>
      </c>
      <c r="J25" s="54">
        <v>0</v>
      </c>
      <c r="K25" s="53">
        <v>0</v>
      </c>
      <c r="L25" s="54" t="s">
        <v>91</v>
      </c>
      <c r="M25" s="53">
        <v>5.4</v>
      </c>
      <c r="N25" s="54">
        <v>4</v>
      </c>
      <c r="O25" s="53">
        <v>10.8</v>
      </c>
      <c r="P25" s="54">
        <v>27</v>
      </c>
      <c r="Q25" s="53">
        <v>73</v>
      </c>
      <c r="R25" s="54">
        <v>0</v>
      </c>
      <c r="S25" s="53">
        <v>0</v>
      </c>
      <c r="T25" s="67" t="s">
        <v>91</v>
      </c>
      <c r="U25" s="51">
        <v>5.4</v>
      </c>
      <c r="V25" s="52" t="s">
        <v>91</v>
      </c>
      <c r="W25" s="56">
        <v>5.4</v>
      </c>
      <c r="X25" s="28">
        <v>1422</v>
      </c>
      <c r="Y25" s="29">
        <v>100</v>
      </c>
    </row>
    <row r="26" spans="1:25" s="31" customFormat="1" ht="15" customHeight="1" x14ac:dyDescent="0.2">
      <c r="A26" s="26" t="s">
        <v>53</v>
      </c>
      <c r="B26" s="32" t="s">
        <v>35</v>
      </c>
      <c r="C26" s="57">
        <v>62</v>
      </c>
      <c r="D26" s="68" t="s">
        <v>91</v>
      </c>
      <c r="E26" s="59">
        <v>3.2</v>
      </c>
      <c r="F26" s="58">
        <v>60</v>
      </c>
      <c r="G26" s="59">
        <v>96.8</v>
      </c>
      <c r="H26" s="58">
        <v>0</v>
      </c>
      <c r="I26" s="60">
        <v>0</v>
      </c>
      <c r="J26" s="62">
        <v>0</v>
      </c>
      <c r="K26" s="60">
        <v>0</v>
      </c>
      <c r="L26" s="62" t="s">
        <v>91</v>
      </c>
      <c r="M26" s="60">
        <v>5</v>
      </c>
      <c r="N26" s="62">
        <v>38</v>
      </c>
      <c r="O26" s="60">
        <v>63.3</v>
      </c>
      <c r="P26" s="62">
        <v>19</v>
      </c>
      <c r="Q26" s="60">
        <v>31.7</v>
      </c>
      <c r="R26" s="62">
        <v>0</v>
      </c>
      <c r="S26" s="60">
        <v>0</v>
      </c>
      <c r="T26" s="69">
        <v>0</v>
      </c>
      <c r="U26" s="59">
        <v>0</v>
      </c>
      <c r="V26" s="58" t="s">
        <v>91</v>
      </c>
      <c r="W26" s="64">
        <v>3.2</v>
      </c>
      <c r="X26" s="33">
        <v>1343</v>
      </c>
      <c r="Y26" s="34">
        <v>100</v>
      </c>
    </row>
    <row r="27" spans="1:25" s="31" customFormat="1" ht="15" customHeight="1" x14ac:dyDescent="0.2">
      <c r="A27" s="26" t="s">
        <v>53</v>
      </c>
      <c r="B27" s="35" t="s">
        <v>8</v>
      </c>
      <c r="C27" s="49">
        <v>31</v>
      </c>
      <c r="D27" s="52">
        <v>0</v>
      </c>
      <c r="E27" s="51">
        <v>0</v>
      </c>
      <c r="F27" s="52">
        <v>31</v>
      </c>
      <c r="G27" s="51">
        <v>100</v>
      </c>
      <c r="H27" s="52">
        <v>0</v>
      </c>
      <c r="I27" s="53">
        <v>0</v>
      </c>
      <c r="J27" s="54">
        <v>0</v>
      </c>
      <c r="K27" s="53">
        <v>0</v>
      </c>
      <c r="L27" s="54" t="s">
        <v>91</v>
      </c>
      <c r="M27" s="53">
        <v>6.5</v>
      </c>
      <c r="N27" s="54" t="s">
        <v>91</v>
      </c>
      <c r="O27" s="53">
        <v>6.5</v>
      </c>
      <c r="P27" s="54">
        <v>24</v>
      </c>
      <c r="Q27" s="53">
        <v>77.400000000000006</v>
      </c>
      <c r="R27" s="54">
        <v>0</v>
      </c>
      <c r="S27" s="53">
        <v>0</v>
      </c>
      <c r="T27" s="55" t="s">
        <v>91</v>
      </c>
      <c r="U27" s="51">
        <v>9.6999999999999993</v>
      </c>
      <c r="V27" s="52" t="s">
        <v>91</v>
      </c>
      <c r="W27" s="56">
        <v>6.5</v>
      </c>
      <c r="X27" s="28">
        <v>573</v>
      </c>
      <c r="Y27" s="29">
        <v>100</v>
      </c>
    </row>
    <row r="28" spans="1:25" s="31" customFormat="1" ht="15" customHeight="1" x14ac:dyDescent="0.2">
      <c r="A28" s="26" t="s">
        <v>53</v>
      </c>
      <c r="B28" s="32" t="s">
        <v>36</v>
      </c>
      <c r="C28" s="57">
        <v>20</v>
      </c>
      <c r="D28" s="58" t="s">
        <v>91</v>
      </c>
      <c r="E28" s="59">
        <v>5</v>
      </c>
      <c r="F28" s="58">
        <v>19</v>
      </c>
      <c r="G28" s="59">
        <v>95</v>
      </c>
      <c r="H28" s="68">
        <v>0</v>
      </c>
      <c r="I28" s="60">
        <v>0</v>
      </c>
      <c r="J28" s="61">
        <v>0</v>
      </c>
      <c r="K28" s="60">
        <v>0</v>
      </c>
      <c r="L28" s="62" t="s">
        <v>91</v>
      </c>
      <c r="M28" s="60">
        <v>15.8</v>
      </c>
      <c r="N28" s="62">
        <v>13</v>
      </c>
      <c r="O28" s="60">
        <v>68.400000000000006</v>
      </c>
      <c r="P28" s="62" t="s">
        <v>91</v>
      </c>
      <c r="Q28" s="60">
        <v>15.8</v>
      </c>
      <c r="R28" s="62">
        <v>0</v>
      </c>
      <c r="S28" s="60">
        <v>0</v>
      </c>
      <c r="T28" s="69">
        <v>0</v>
      </c>
      <c r="U28" s="59">
        <v>0</v>
      </c>
      <c r="V28" s="58">
        <v>0</v>
      </c>
      <c r="W28" s="64">
        <v>0</v>
      </c>
      <c r="X28" s="33">
        <v>1435</v>
      </c>
      <c r="Y28" s="34">
        <v>100</v>
      </c>
    </row>
    <row r="29" spans="1:25" s="31" customFormat="1" ht="15" customHeight="1" x14ac:dyDescent="0.2">
      <c r="A29" s="26" t="s">
        <v>53</v>
      </c>
      <c r="B29" s="35" t="s">
        <v>37</v>
      </c>
      <c r="C29" s="49">
        <v>35</v>
      </c>
      <c r="D29" s="65" t="s">
        <v>91</v>
      </c>
      <c r="E29" s="51">
        <v>2.9</v>
      </c>
      <c r="F29" s="52">
        <v>34</v>
      </c>
      <c r="G29" s="51">
        <v>97.1</v>
      </c>
      <c r="H29" s="52">
        <v>0</v>
      </c>
      <c r="I29" s="53">
        <v>0</v>
      </c>
      <c r="J29" s="54" t="s">
        <v>91</v>
      </c>
      <c r="K29" s="53">
        <v>2.9</v>
      </c>
      <c r="L29" s="66">
        <v>5</v>
      </c>
      <c r="M29" s="53">
        <v>14.7</v>
      </c>
      <c r="N29" s="54">
        <v>7</v>
      </c>
      <c r="O29" s="53">
        <v>20.6</v>
      </c>
      <c r="P29" s="54">
        <v>21</v>
      </c>
      <c r="Q29" s="53">
        <v>61.8</v>
      </c>
      <c r="R29" s="54">
        <v>0</v>
      </c>
      <c r="S29" s="53">
        <v>0</v>
      </c>
      <c r="T29" s="55">
        <v>0</v>
      </c>
      <c r="U29" s="51">
        <v>0</v>
      </c>
      <c r="V29" s="65">
        <v>0</v>
      </c>
      <c r="W29" s="56">
        <v>0</v>
      </c>
      <c r="X29" s="28">
        <v>1859</v>
      </c>
      <c r="Y29" s="29">
        <v>99.9</v>
      </c>
    </row>
    <row r="30" spans="1:25" s="31" customFormat="1" ht="15" customHeight="1" x14ac:dyDescent="0.2">
      <c r="A30" s="26" t="s">
        <v>53</v>
      </c>
      <c r="B30" s="32" t="s">
        <v>38</v>
      </c>
      <c r="C30" s="57">
        <v>282</v>
      </c>
      <c r="D30" s="68" t="s">
        <v>91</v>
      </c>
      <c r="E30" s="59">
        <v>0.7</v>
      </c>
      <c r="F30" s="58">
        <v>280</v>
      </c>
      <c r="G30" s="59">
        <v>99.3</v>
      </c>
      <c r="H30" s="58" t="s">
        <v>91</v>
      </c>
      <c r="I30" s="60">
        <v>1.1000000000000001</v>
      </c>
      <c r="J30" s="61" t="s">
        <v>91</v>
      </c>
      <c r="K30" s="60">
        <v>0.4</v>
      </c>
      <c r="L30" s="62">
        <v>13</v>
      </c>
      <c r="M30" s="60">
        <v>4.5999999999999996</v>
      </c>
      <c r="N30" s="62">
        <v>103</v>
      </c>
      <c r="O30" s="60">
        <v>36.799999999999997</v>
      </c>
      <c r="P30" s="62">
        <v>154</v>
      </c>
      <c r="Q30" s="60">
        <v>55</v>
      </c>
      <c r="R30" s="62">
        <v>0</v>
      </c>
      <c r="S30" s="60">
        <v>0</v>
      </c>
      <c r="T30" s="63">
        <v>6</v>
      </c>
      <c r="U30" s="59">
        <v>2.1</v>
      </c>
      <c r="V30" s="58">
        <v>14</v>
      </c>
      <c r="W30" s="64">
        <v>5</v>
      </c>
      <c r="X30" s="33">
        <v>3672</v>
      </c>
      <c r="Y30" s="34">
        <v>100</v>
      </c>
    </row>
    <row r="31" spans="1:25" s="31" customFormat="1" ht="15" customHeight="1" x14ac:dyDescent="0.2">
      <c r="A31" s="26" t="s">
        <v>53</v>
      </c>
      <c r="B31" s="35" t="s">
        <v>9</v>
      </c>
      <c r="C31" s="49">
        <v>117</v>
      </c>
      <c r="D31" s="52" t="s">
        <v>91</v>
      </c>
      <c r="E31" s="51">
        <v>0.9</v>
      </c>
      <c r="F31" s="52">
        <v>116</v>
      </c>
      <c r="G31" s="51">
        <v>99.1</v>
      </c>
      <c r="H31" s="65" t="s">
        <v>91</v>
      </c>
      <c r="I31" s="53">
        <v>2.6</v>
      </c>
      <c r="J31" s="66" t="s">
        <v>91</v>
      </c>
      <c r="K31" s="53">
        <v>0.9</v>
      </c>
      <c r="L31" s="54" t="s">
        <v>91</v>
      </c>
      <c r="M31" s="53">
        <v>2.6</v>
      </c>
      <c r="N31" s="54">
        <v>25</v>
      </c>
      <c r="O31" s="53">
        <v>21.6</v>
      </c>
      <c r="P31" s="54">
        <v>78</v>
      </c>
      <c r="Q31" s="53">
        <v>67.2</v>
      </c>
      <c r="R31" s="54">
        <v>0</v>
      </c>
      <c r="S31" s="53">
        <v>0</v>
      </c>
      <c r="T31" s="67">
        <v>6</v>
      </c>
      <c r="U31" s="51">
        <v>5.2</v>
      </c>
      <c r="V31" s="52" t="s">
        <v>91</v>
      </c>
      <c r="W31" s="56">
        <v>1.7</v>
      </c>
      <c r="X31" s="28">
        <v>2056</v>
      </c>
      <c r="Y31" s="29">
        <v>100</v>
      </c>
    </row>
    <row r="32" spans="1:25" s="31" customFormat="1" ht="15" customHeight="1" x14ac:dyDescent="0.2">
      <c r="A32" s="26" t="s">
        <v>53</v>
      </c>
      <c r="B32" s="32" t="s">
        <v>39</v>
      </c>
      <c r="C32" s="57">
        <v>104</v>
      </c>
      <c r="D32" s="58">
        <v>0</v>
      </c>
      <c r="E32" s="59">
        <v>0</v>
      </c>
      <c r="F32" s="58">
        <v>104</v>
      </c>
      <c r="G32" s="59">
        <v>100</v>
      </c>
      <c r="H32" s="58">
        <v>0</v>
      </c>
      <c r="I32" s="60">
        <v>0</v>
      </c>
      <c r="J32" s="62">
        <v>0</v>
      </c>
      <c r="K32" s="60">
        <v>0</v>
      </c>
      <c r="L32" s="61" t="s">
        <v>91</v>
      </c>
      <c r="M32" s="60">
        <v>2.9</v>
      </c>
      <c r="N32" s="62">
        <v>80</v>
      </c>
      <c r="O32" s="60">
        <v>76.900000000000006</v>
      </c>
      <c r="P32" s="62">
        <v>19</v>
      </c>
      <c r="Q32" s="60">
        <v>18.3</v>
      </c>
      <c r="R32" s="62">
        <v>0</v>
      </c>
      <c r="S32" s="60">
        <v>0</v>
      </c>
      <c r="T32" s="63" t="s">
        <v>91</v>
      </c>
      <c r="U32" s="59">
        <v>1.9</v>
      </c>
      <c r="V32" s="58" t="s">
        <v>91</v>
      </c>
      <c r="W32" s="64">
        <v>1.9</v>
      </c>
      <c r="X32" s="33">
        <v>967</v>
      </c>
      <c r="Y32" s="34">
        <v>100</v>
      </c>
    </row>
    <row r="33" spans="1:25" s="31" customFormat="1" ht="15" customHeight="1" x14ac:dyDescent="0.2">
      <c r="A33" s="26" t="s">
        <v>53</v>
      </c>
      <c r="B33" s="35" t="s">
        <v>23</v>
      </c>
      <c r="C33" s="49">
        <v>520</v>
      </c>
      <c r="D33" s="65">
        <v>0</v>
      </c>
      <c r="E33" s="51">
        <v>0</v>
      </c>
      <c r="F33" s="52">
        <v>520</v>
      </c>
      <c r="G33" s="51">
        <v>100</v>
      </c>
      <c r="H33" s="65" t="s">
        <v>91</v>
      </c>
      <c r="I33" s="53">
        <v>0.4</v>
      </c>
      <c r="J33" s="54" t="s">
        <v>91</v>
      </c>
      <c r="K33" s="53">
        <v>0.2</v>
      </c>
      <c r="L33" s="54">
        <v>39</v>
      </c>
      <c r="M33" s="53">
        <v>7.5</v>
      </c>
      <c r="N33" s="54">
        <v>90</v>
      </c>
      <c r="O33" s="53">
        <v>17.3</v>
      </c>
      <c r="P33" s="54">
        <v>372</v>
      </c>
      <c r="Q33" s="53">
        <v>71.5</v>
      </c>
      <c r="R33" s="54" t="s">
        <v>91</v>
      </c>
      <c r="S33" s="53">
        <v>0.2</v>
      </c>
      <c r="T33" s="67">
        <v>15</v>
      </c>
      <c r="U33" s="51">
        <v>2.9</v>
      </c>
      <c r="V33" s="52" t="s">
        <v>91</v>
      </c>
      <c r="W33" s="56">
        <v>0.4</v>
      </c>
      <c r="X33" s="28">
        <v>2281</v>
      </c>
      <c r="Y33" s="29">
        <v>100</v>
      </c>
    </row>
    <row r="34" spans="1:25" s="31" customFormat="1" ht="15" customHeight="1" x14ac:dyDescent="0.2">
      <c r="A34" s="26" t="s">
        <v>53</v>
      </c>
      <c r="B34" s="32" t="s">
        <v>10</v>
      </c>
      <c r="C34" s="57">
        <v>55</v>
      </c>
      <c r="D34" s="58" t="s">
        <v>91</v>
      </c>
      <c r="E34" s="59">
        <v>1.8</v>
      </c>
      <c r="F34" s="58">
        <v>54</v>
      </c>
      <c r="G34" s="59">
        <v>98.2</v>
      </c>
      <c r="H34" s="58">
        <v>28</v>
      </c>
      <c r="I34" s="60">
        <v>51.9</v>
      </c>
      <c r="J34" s="62">
        <v>0</v>
      </c>
      <c r="K34" s="60">
        <v>0</v>
      </c>
      <c r="L34" s="62" t="s">
        <v>91</v>
      </c>
      <c r="M34" s="60">
        <v>5.6</v>
      </c>
      <c r="N34" s="62">
        <v>0</v>
      </c>
      <c r="O34" s="60">
        <v>0</v>
      </c>
      <c r="P34" s="62">
        <v>15</v>
      </c>
      <c r="Q34" s="60">
        <v>27.8</v>
      </c>
      <c r="R34" s="62">
        <v>0</v>
      </c>
      <c r="S34" s="60">
        <v>0</v>
      </c>
      <c r="T34" s="69">
        <v>8</v>
      </c>
      <c r="U34" s="59">
        <v>14.8</v>
      </c>
      <c r="V34" s="58">
        <v>20</v>
      </c>
      <c r="W34" s="64">
        <v>36.4</v>
      </c>
      <c r="X34" s="33">
        <v>794</v>
      </c>
      <c r="Y34" s="34">
        <v>100</v>
      </c>
    </row>
    <row r="35" spans="1:25" s="31" customFormat="1" ht="15" customHeight="1" x14ac:dyDescent="0.2">
      <c r="A35" s="26" t="s">
        <v>53</v>
      </c>
      <c r="B35" s="35" t="s">
        <v>40</v>
      </c>
      <c r="C35" s="49">
        <v>14</v>
      </c>
      <c r="D35" s="52">
        <v>0</v>
      </c>
      <c r="E35" s="51">
        <v>0</v>
      </c>
      <c r="F35" s="52">
        <v>14</v>
      </c>
      <c r="G35" s="51">
        <v>100</v>
      </c>
      <c r="H35" s="52" t="s">
        <v>91</v>
      </c>
      <c r="I35" s="53">
        <v>14.3</v>
      </c>
      <c r="J35" s="54">
        <v>0</v>
      </c>
      <c r="K35" s="53">
        <v>0</v>
      </c>
      <c r="L35" s="54" t="s">
        <v>91</v>
      </c>
      <c r="M35" s="53">
        <v>21.4</v>
      </c>
      <c r="N35" s="54">
        <v>5</v>
      </c>
      <c r="O35" s="53">
        <v>35.700000000000003</v>
      </c>
      <c r="P35" s="54">
        <v>4</v>
      </c>
      <c r="Q35" s="53">
        <v>28.6</v>
      </c>
      <c r="R35" s="54">
        <v>0</v>
      </c>
      <c r="S35" s="53">
        <v>0</v>
      </c>
      <c r="T35" s="55">
        <v>0</v>
      </c>
      <c r="U35" s="51">
        <v>0</v>
      </c>
      <c r="V35" s="65">
        <v>0</v>
      </c>
      <c r="W35" s="56">
        <v>0</v>
      </c>
      <c r="X35" s="28">
        <v>1050</v>
      </c>
      <c r="Y35" s="29">
        <v>100</v>
      </c>
    </row>
    <row r="36" spans="1:25" s="31" customFormat="1" ht="15" customHeight="1" x14ac:dyDescent="0.2">
      <c r="A36" s="26" t="s">
        <v>53</v>
      </c>
      <c r="B36" s="32" t="s">
        <v>41</v>
      </c>
      <c r="C36" s="57">
        <v>9</v>
      </c>
      <c r="D36" s="58">
        <v>0</v>
      </c>
      <c r="E36" s="59">
        <v>0</v>
      </c>
      <c r="F36" s="58">
        <v>9</v>
      </c>
      <c r="G36" s="59">
        <v>100</v>
      </c>
      <c r="H36" s="58">
        <v>0</v>
      </c>
      <c r="I36" s="60">
        <v>0</v>
      </c>
      <c r="J36" s="62" t="s">
        <v>91</v>
      </c>
      <c r="K36" s="60">
        <v>11.1</v>
      </c>
      <c r="L36" s="61">
        <v>0</v>
      </c>
      <c r="M36" s="60">
        <v>0</v>
      </c>
      <c r="N36" s="62">
        <v>0</v>
      </c>
      <c r="O36" s="60">
        <v>0</v>
      </c>
      <c r="P36" s="62">
        <v>6</v>
      </c>
      <c r="Q36" s="60">
        <v>66.7</v>
      </c>
      <c r="R36" s="62">
        <v>0</v>
      </c>
      <c r="S36" s="60">
        <v>0</v>
      </c>
      <c r="T36" s="63" t="s">
        <v>91</v>
      </c>
      <c r="U36" s="59">
        <v>22.2</v>
      </c>
      <c r="V36" s="58">
        <v>0</v>
      </c>
      <c r="W36" s="64">
        <v>0</v>
      </c>
      <c r="X36" s="33">
        <v>652</v>
      </c>
      <c r="Y36" s="34">
        <v>100</v>
      </c>
    </row>
    <row r="37" spans="1:25" s="31" customFormat="1" ht="15" customHeight="1" x14ac:dyDescent="0.2">
      <c r="A37" s="26" t="s">
        <v>53</v>
      </c>
      <c r="B37" s="35" t="s">
        <v>11</v>
      </c>
      <c r="C37" s="49" t="s">
        <v>91</v>
      </c>
      <c r="D37" s="52">
        <v>0</v>
      </c>
      <c r="E37" s="51">
        <v>0</v>
      </c>
      <c r="F37" s="52" t="s">
        <v>91</v>
      </c>
      <c r="G37" s="51">
        <v>100</v>
      </c>
      <c r="H37" s="52">
        <v>0</v>
      </c>
      <c r="I37" s="53">
        <v>0</v>
      </c>
      <c r="J37" s="54">
        <v>0</v>
      </c>
      <c r="K37" s="53">
        <v>0</v>
      </c>
      <c r="L37" s="66">
        <v>0</v>
      </c>
      <c r="M37" s="53">
        <v>0</v>
      </c>
      <c r="N37" s="66">
        <v>0</v>
      </c>
      <c r="O37" s="53">
        <v>0</v>
      </c>
      <c r="P37" s="66" t="s">
        <v>91</v>
      </c>
      <c r="Q37" s="53">
        <v>100</v>
      </c>
      <c r="R37" s="54">
        <v>0</v>
      </c>
      <c r="S37" s="53">
        <v>0</v>
      </c>
      <c r="T37" s="55">
        <v>0</v>
      </c>
      <c r="U37" s="51">
        <v>0</v>
      </c>
      <c r="V37" s="52">
        <v>0</v>
      </c>
      <c r="W37" s="56">
        <v>0</v>
      </c>
      <c r="X37" s="28">
        <v>482</v>
      </c>
      <c r="Y37" s="29">
        <v>100</v>
      </c>
    </row>
    <row r="38" spans="1:25" s="31" customFormat="1" ht="15" customHeight="1" x14ac:dyDescent="0.2">
      <c r="A38" s="26" t="s">
        <v>53</v>
      </c>
      <c r="B38" s="32" t="s">
        <v>12</v>
      </c>
      <c r="C38" s="57">
        <v>10</v>
      </c>
      <c r="D38" s="58">
        <v>0</v>
      </c>
      <c r="E38" s="59">
        <v>0</v>
      </c>
      <c r="F38" s="58">
        <v>10</v>
      </c>
      <c r="G38" s="59">
        <v>100</v>
      </c>
      <c r="H38" s="58">
        <v>0</v>
      </c>
      <c r="I38" s="60">
        <v>0</v>
      </c>
      <c r="J38" s="62">
        <v>0</v>
      </c>
      <c r="K38" s="60">
        <v>0</v>
      </c>
      <c r="L38" s="62" t="s">
        <v>91</v>
      </c>
      <c r="M38" s="60">
        <v>30</v>
      </c>
      <c r="N38" s="62" t="s">
        <v>91</v>
      </c>
      <c r="O38" s="60">
        <v>20</v>
      </c>
      <c r="P38" s="62">
        <v>5</v>
      </c>
      <c r="Q38" s="60">
        <v>50</v>
      </c>
      <c r="R38" s="62">
        <v>0</v>
      </c>
      <c r="S38" s="60">
        <v>0</v>
      </c>
      <c r="T38" s="69">
        <v>0</v>
      </c>
      <c r="U38" s="59">
        <v>0</v>
      </c>
      <c r="V38" s="58" t="s">
        <v>91</v>
      </c>
      <c r="W38" s="64">
        <v>20</v>
      </c>
      <c r="X38" s="33">
        <v>2469</v>
      </c>
      <c r="Y38" s="34">
        <v>100</v>
      </c>
    </row>
    <row r="39" spans="1:25" s="31" customFormat="1" ht="15" customHeight="1" x14ac:dyDescent="0.2">
      <c r="A39" s="26" t="s">
        <v>53</v>
      </c>
      <c r="B39" s="35" t="s">
        <v>13</v>
      </c>
      <c r="C39" s="49">
        <v>401</v>
      </c>
      <c r="D39" s="52" t="s">
        <v>91</v>
      </c>
      <c r="E39" s="51">
        <v>0.2</v>
      </c>
      <c r="F39" s="52">
        <v>400</v>
      </c>
      <c r="G39" s="51">
        <v>99.8</v>
      </c>
      <c r="H39" s="52">
        <v>25</v>
      </c>
      <c r="I39" s="53">
        <v>6.3</v>
      </c>
      <c r="J39" s="66" t="s">
        <v>91</v>
      </c>
      <c r="K39" s="53">
        <v>0.5</v>
      </c>
      <c r="L39" s="54">
        <v>291</v>
      </c>
      <c r="M39" s="53">
        <v>72.8</v>
      </c>
      <c r="N39" s="66">
        <v>14</v>
      </c>
      <c r="O39" s="53">
        <v>3.5</v>
      </c>
      <c r="P39" s="54">
        <v>58</v>
      </c>
      <c r="Q39" s="53">
        <v>14.5</v>
      </c>
      <c r="R39" s="54">
        <v>0</v>
      </c>
      <c r="S39" s="53">
        <v>0</v>
      </c>
      <c r="T39" s="55">
        <v>10</v>
      </c>
      <c r="U39" s="51">
        <v>2.5</v>
      </c>
      <c r="V39" s="52">
        <v>56</v>
      </c>
      <c r="W39" s="56">
        <v>14</v>
      </c>
      <c r="X39" s="28">
        <v>872</v>
      </c>
      <c r="Y39" s="29">
        <v>100</v>
      </c>
    </row>
    <row r="40" spans="1:25" s="31" customFormat="1" ht="15" customHeight="1" x14ac:dyDescent="0.2">
      <c r="A40" s="26" t="s">
        <v>53</v>
      </c>
      <c r="B40" s="32" t="s">
        <v>14</v>
      </c>
      <c r="C40" s="57">
        <v>50</v>
      </c>
      <c r="D40" s="68">
        <v>0</v>
      </c>
      <c r="E40" s="59">
        <v>0</v>
      </c>
      <c r="F40" s="58">
        <v>50</v>
      </c>
      <c r="G40" s="59">
        <v>100</v>
      </c>
      <c r="H40" s="58">
        <v>0</v>
      </c>
      <c r="I40" s="60">
        <v>0</v>
      </c>
      <c r="J40" s="62">
        <v>0</v>
      </c>
      <c r="K40" s="60">
        <v>0</v>
      </c>
      <c r="L40" s="62">
        <v>5</v>
      </c>
      <c r="M40" s="60">
        <v>10</v>
      </c>
      <c r="N40" s="62">
        <v>6</v>
      </c>
      <c r="O40" s="60">
        <v>12</v>
      </c>
      <c r="P40" s="62">
        <v>37</v>
      </c>
      <c r="Q40" s="60">
        <v>74</v>
      </c>
      <c r="R40" s="62">
        <v>0</v>
      </c>
      <c r="S40" s="60">
        <v>0</v>
      </c>
      <c r="T40" s="63" t="s">
        <v>91</v>
      </c>
      <c r="U40" s="59">
        <v>4</v>
      </c>
      <c r="V40" s="58">
        <v>0</v>
      </c>
      <c r="W40" s="64">
        <v>0</v>
      </c>
      <c r="X40" s="33">
        <v>4894</v>
      </c>
      <c r="Y40" s="34">
        <v>100</v>
      </c>
    </row>
    <row r="41" spans="1:25" s="31" customFormat="1" ht="15" customHeight="1" x14ac:dyDescent="0.2">
      <c r="A41" s="26" t="s">
        <v>53</v>
      </c>
      <c r="B41" s="35" t="s">
        <v>15</v>
      </c>
      <c r="C41" s="49">
        <v>213</v>
      </c>
      <c r="D41" s="65">
        <v>5</v>
      </c>
      <c r="E41" s="51">
        <v>2.2999999999999998</v>
      </c>
      <c r="F41" s="52">
        <v>208</v>
      </c>
      <c r="G41" s="51">
        <v>97.7</v>
      </c>
      <c r="H41" s="52">
        <v>10</v>
      </c>
      <c r="I41" s="53">
        <v>4.8</v>
      </c>
      <c r="J41" s="66">
        <v>0</v>
      </c>
      <c r="K41" s="53">
        <v>0</v>
      </c>
      <c r="L41" s="54">
        <v>23</v>
      </c>
      <c r="M41" s="53">
        <v>11.1</v>
      </c>
      <c r="N41" s="54">
        <v>111</v>
      </c>
      <c r="O41" s="53">
        <v>53.4</v>
      </c>
      <c r="P41" s="54">
        <v>47</v>
      </c>
      <c r="Q41" s="53">
        <v>22.6</v>
      </c>
      <c r="R41" s="54" t="s">
        <v>91</v>
      </c>
      <c r="S41" s="53">
        <v>1</v>
      </c>
      <c r="T41" s="67">
        <v>15</v>
      </c>
      <c r="U41" s="51">
        <v>7.2</v>
      </c>
      <c r="V41" s="52">
        <v>10</v>
      </c>
      <c r="W41" s="56">
        <v>4.7</v>
      </c>
      <c r="X41" s="28">
        <v>2587</v>
      </c>
      <c r="Y41" s="29">
        <v>100</v>
      </c>
    </row>
    <row r="42" spans="1:25" s="31" customFormat="1" ht="15" customHeight="1" x14ac:dyDescent="0.2">
      <c r="A42" s="26" t="s">
        <v>53</v>
      </c>
      <c r="B42" s="32" t="s">
        <v>16</v>
      </c>
      <c r="C42" s="57">
        <v>18</v>
      </c>
      <c r="D42" s="58">
        <v>0</v>
      </c>
      <c r="E42" s="59">
        <v>0</v>
      </c>
      <c r="F42" s="58">
        <v>18</v>
      </c>
      <c r="G42" s="59">
        <v>100</v>
      </c>
      <c r="H42" s="58">
        <v>9</v>
      </c>
      <c r="I42" s="60">
        <v>50</v>
      </c>
      <c r="J42" s="62">
        <v>0</v>
      </c>
      <c r="K42" s="60">
        <v>0</v>
      </c>
      <c r="L42" s="62" t="s">
        <v>91</v>
      </c>
      <c r="M42" s="60">
        <v>11.1</v>
      </c>
      <c r="N42" s="62" t="s">
        <v>91</v>
      </c>
      <c r="O42" s="60">
        <v>16.7</v>
      </c>
      <c r="P42" s="61">
        <v>4</v>
      </c>
      <c r="Q42" s="60">
        <v>22.2</v>
      </c>
      <c r="R42" s="62">
        <v>0</v>
      </c>
      <c r="S42" s="60">
        <v>0</v>
      </c>
      <c r="T42" s="63">
        <v>0</v>
      </c>
      <c r="U42" s="59">
        <v>0</v>
      </c>
      <c r="V42" s="58" t="s">
        <v>91</v>
      </c>
      <c r="W42" s="64">
        <v>16.7</v>
      </c>
      <c r="X42" s="33">
        <v>451</v>
      </c>
      <c r="Y42" s="34">
        <v>100</v>
      </c>
    </row>
    <row r="43" spans="1:25" s="31" customFormat="1" ht="15" customHeight="1" x14ac:dyDescent="0.2">
      <c r="A43" s="26" t="s">
        <v>53</v>
      </c>
      <c r="B43" s="35" t="s">
        <v>17</v>
      </c>
      <c r="C43" s="49">
        <v>4250</v>
      </c>
      <c r="D43" s="52">
        <v>75</v>
      </c>
      <c r="E43" s="51">
        <v>1.8</v>
      </c>
      <c r="F43" s="52">
        <v>4175</v>
      </c>
      <c r="G43" s="51">
        <v>98.2</v>
      </c>
      <c r="H43" s="65">
        <v>5</v>
      </c>
      <c r="I43" s="53">
        <v>0.1</v>
      </c>
      <c r="J43" s="54">
        <v>8</v>
      </c>
      <c r="K43" s="53">
        <v>0.2</v>
      </c>
      <c r="L43" s="54">
        <v>155</v>
      </c>
      <c r="M43" s="53">
        <v>3.7</v>
      </c>
      <c r="N43" s="54">
        <v>1253</v>
      </c>
      <c r="O43" s="53">
        <v>30</v>
      </c>
      <c r="P43" s="54">
        <v>2469</v>
      </c>
      <c r="Q43" s="53">
        <v>59.1</v>
      </c>
      <c r="R43" s="66">
        <v>6</v>
      </c>
      <c r="S43" s="53">
        <v>0.1</v>
      </c>
      <c r="T43" s="55">
        <v>279</v>
      </c>
      <c r="U43" s="51">
        <v>6.7</v>
      </c>
      <c r="V43" s="52">
        <v>42</v>
      </c>
      <c r="W43" s="56">
        <v>1</v>
      </c>
      <c r="X43" s="28">
        <v>3609</v>
      </c>
      <c r="Y43" s="29">
        <v>100</v>
      </c>
    </row>
    <row r="44" spans="1:25" s="31" customFormat="1" ht="15" customHeight="1" x14ac:dyDescent="0.2">
      <c r="A44" s="26" t="s">
        <v>53</v>
      </c>
      <c r="B44" s="32" t="s">
        <v>18</v>
      </c>
      <c r="C44" s="57">
        <v>1117</v>
      </c>
      <c r="D44" s="58">
        <v>0</v>
      </c>
      <c r="E44" s="59">
        <v>0</v>
      </c>
      <c r="F44" s="58">
        <v>1117</v>
      </c>
      <c r="G44" s="59">
        <v>100</v>
      </c>
      <c r="H44" s="58">
        <v>105</v>
      </c>
      <c r="I44" s="60">
        <v>9.4</v>
      </c>
      <c r="J44" s="62" t="s">
        <v>91</v>
      </c>
      <c r="K44" s="60">
        <v>0.2</v>
      </c>
      <c r="L44" s="62">
        <v>179</v>
      </c>
      <c r="M44" s="60">
        <v>16</v>
      </c>
      <c r="N44" s="62">
        <v>512</v>
      </c>
      <c r="O44" s="60">
        <v>45.8</v>
      </c>
      <c r="P44" s="62">
        <v>225</v>
      </c>
      <c r="Q44" s="60">
        <v>20.100000000000001</v>
      </c>
      <c r="R44" s="62">
        <v>0</v>
      </c>
      <c r="S44" s="60">
        <v>0</v>
      </c>
      <c r="T44" s="63">
        <v>94</v>
      </c>
      <c r="U44" s="59">
        <v>8.4</v>
      </c>
      <c r="V44" s="68">
        <v>76</v>
      </c>
      <c r="W44" s="64">
        <v>6.8</v>
      </c>
      <c r="X44" s="33">
        <v>1811</v>
      </c>
      <c r="Y44" s="34">
        <v>100</v>
      </c>
    </row>
    <row r="45" spans="1:25" s="31" customFormat="1" ht="15" customHeight="1" x14ac:dyDescent="0.2">
      <c r="A45" s="26" t="s">
        <v>53</v>
      </c>
      <c r="B45" s="35" t="s">
        <v>42</v>
      </c>
      <c r="C45" s="49">
        <v>51</v>
      </c>
      <c r="D45" s="52">
        <v>0</v>
      </c>
      <c r="E45" s="51">
        <v>0</v>
      </c>
      <c r="F45" s="52">
        <v>51</v>
      </c>
      <c r="G45" s="51">
        <v>100</v>
      </c>
      <c r="H45" s="52">
        <v>0</v>
      </c>
      <c r="I45" s="53">
        <v>0</v>
      </c>
      <c r="J45" s="54">
        <v>0</v>
      </c>
      <c r="K45" s="53">
        <v>0</v>
      </c>
      <c r="L45" s="54">
        <v>13</v>
      </c>
      <c r="M45" s="53">
        <v>25.5</v>
      </c>
      <c r="N45" s="54">
        <v>5</v>
      </c>
      <c r="O45" s="53">
        <v>9.8000000000000007</v>
      </c>
      <c r="P45" s="54">
        <v>30</v>
      </c>
      <c r="Q45" s="53">
        <v>58.8</v>
      </c>
      <c r="R45" s="54">
        <v>0</v>
      </c>
      <c r="S45" s="53">
        <v>0</v>
      </c>
      <c r="T45" s="67" t="s">
        <v>91</v>
      </c>
      <c r="U45" s="51">
        <v>5.9</v>
      </c>
      <c r="V45" s="52" t="s">
        <v>91</v>
      </c>
      <c r="W45" s="56">
        <v>5.9</v>
      </c>
      <c r="X45" s="28">
        <v>1309</v>
      </c>
      <c r="Y45" s="29">
        <v>100</v>
      </c>
    </row>
    <row r="46" spans="1:25" s="31" customFormat="1" ht="15" customHeight="1" x14ac:dyDescent="0.2">
      <c r="A46" s="26" t="s">
        <v>53</v>
      </c>
      <c r="B46" s="32" t="s">
        <v>19</v>
      </c>
      <c r="C46" s="57">
        <v>77</v>
      </c>
      <c r="D46" s="68" t="s">
        <v>91</v>
      </c>
      <c r="E46" s="59">
        <v>1.3</v>
      </c>
      <c r="F46" s="58">
        <v>76</v>
      </c>
      <c r="G46" s="59">
        <v>98.7</v>
      </c>
      <c r="H46" s="68" t="s">
        <v>91</v>
      </c>
      <c r="I46" s="60">
        <v>2.6</v>
      </c>
      <c r="J46" s="61">
        <v>0</v>
      </c>
      <c r="K46" s="60">
        <v>0</v>
      </c>
      <c r="L46" s="62">
        <v>18</v>
      </c>
      <c r="M46" s="60">
        <v>23.7</v>
      </c>
      <c r="N46" s="62">
        <v>23</v>
      </c>
      <c r="O46" s="60">
        <v>30.3</v>
      </c>
      <c r="P46" s="62">
        <v>25</v>
      </c>
      <c r="Q46" s="60">
        <v>32.9</v>
      </c>
      <c r="R46" s="61">
        <v>0</v>
      </c>
      <c r="S46" s="60">
        <v>0</v>
      </c>
      <c r="T46" s="63">
        <v>8</v>
      </c>
      <c r="U46" s="59">
        <v>10.5</v>
      </c>
      <c r="V46" s="58" t="s">
        <v>91</v>
      </c>
      <c r="W46" s="64">
        <v>2.6</v>
      </c>
      <c r="X46" s="33">
        <v>3056</v>
      </c>
      <c r="Y46" s="34">
        <v>93</v>
      </c>
    </row>
    <row r="47" spans="1:25" s="31" customFormat="1" ht="15" customHeight="1" x14ac:dyDescent="0.2">
      <c r="A47" s="26" t="s">
        <v>53</v>
      </c>
      <c r="B47" s="35" t="s">
        <v>43</v>
      </c>
      <c r="C47" s="49">
        <v>0</v>
      </c>
      <c r="D47" s="52">
        <v>0</v>
      </c>
      <c r="E47" s="51">
        <v>0</v>
      </c>
      <c r="F47" s="52">
        <v>0</v>
      </c>
      <c r="G47" s="51">
        <v>0</v>
      </c>
      <c r="H47" s="52">
        <v>0</v>
      </c>
      <c r="I47" s="53">
        <v>0</v>
      </c>
      <c r="J47" s="54">
        <v>0</v>
      </c>
      <c r="K47" s="53">
        <v>0</v>
      </c>
      <c r="L47" s="54">
        <v>0</v>
      </c>
      <c r="M47" s="53">
        <v>0</v>
      </c>
      <c r="N47" s="54">
        <v>0</v>
      </c>
      <c r="O47" s="53">
        <v>0</v>
      </c>
      <c r="P47" s="54">
        <v>0</v>
      </c>
      <c r="Q47" s="53">
        <v>0</v>
      </c>
      <c r="R47" s="54">
        <v>0</v>
      </c>
      <c r="S47" s="53">
        <v>0</v>
      </c>
      <c r="T47" s="55">
        <v>0</v>
      </c>
      <c r="U47" s="51">
        <v>0</v>
      </c>
      <c r="V47" s="52">
        <v>0</v>
      </c>
      <c r="W47" s="56">
        <v>0</v>
      </c>
      <c r="X47" s="28">
        <v>293</v>
      </c>
      <c r="Y47" s="29">
        <v>100</v>
      </c>
    </row>
    <row r="48" spans="1:25" s="31" customFormat="1" ht="15" customHeight="1" x14ac:dyDescent="0.2">
      <c r="A48" s="26" t="s">
        <v>53</v>
      </c>
      <c r="B48" s="32" t="s">
        <v>20</v>
      </c>
      <c r="C48" s="57">
        <v>439</v>
      </c>
      <c r="D48" s="58" t="s">
        <v>91</v>
      </c>
      <c r="E48" s="59">
        <v>0.5</v>
      </c>
      <c r="F48" s="58">
        <v>437</v>
      </c>
      <c r="G48" s="59">
        <v>99.5</v>
      </c>
      <c r="H48" s="68" t="s">
        <v>91</v>
      </c>
      <c r="I48" s="60">
        <v>0.5</v>
      </c>
      <c r="J48" s="62" t="s">
        <v>91</v>
      </c>
      <c r="K48" s="60">
        <v>0.2</v>
      </c>
      <c r="L48" s="62">
        <v>15</v>
      </c>
      <c r="M48" s="60">
        <v>3.4</v>
      </c>
      <c r="N48" s="62">
        <v>274</v>
      </c>
      <c r="O48" s="60">
        <v>62.7</v>
      </c>
      <c r="P48" s="62">
        <v>133</v>
      </c>
      <c r="Q48" s="60">
        <v>30.4</v>
      </c>
      <c r="R48" s="62">
        <v>0</v>
      </c>
      <c r="S48" s="60">
        <v>0</v>
      </c>
      <c r="T48" s="63">
        <v>12</v>
      </c>
      <c r="U48" s="59">
        <v>2.7</v>
      </c>
      <c r="V48" s="68">
        <v>9</v>
      </c>
      <c r="W48" s="64">
        <v>2.1</v>
      </c>
      <c r="X48" s="33">
        <v>1226</v>
      </c>
      <c r="Y48" s="34">
        <v>100</v>
      </c>
    </row>
    <row r="49" spans="1:26" s="31" customFormat="1" ht="15" customHeight="1" x14ac:dyDescent="0.2">
      <c r="A49" s="26" t="s">
        <v>53</v>
      </c>
      <c r="B49" s="35" t="s">
        <v>44</v>
      </c>
      <c r="C49" s="49" t="s">
        <v>91</v>
      </c>
      <c r="D49" s="52">
        <v>0</v>
      </c>
      <c r="E49" s="51">
        <v>0</v>
      </c>
      <c r="F49" s="52" t="s">
        <v>91</v>
      </c>
      <c r="G49" s="51">
        <v>100</v>
      </c>
      <c r="H49" s="65">
        <v>0</v>
      </c>
      <c r="I49" s="53">
        <v>0</v>
      </c>
      <c r="J49" s="54">
        <v>0</v>
      </c>
      <c r="K49" s="53">
        <v>0</v>
      </c>
      <c r="L49" s="54">
        <v>0</v>
      </c>
      <c r="M49" s="53">
        <v>0</v>
      </c>
      <c r="N49" s="54">
        <v>0</v>
      </c>
      <c r="O49" s="53">
        <v>0</v>
      </c>
      <c r="P49" s="66" t="s">
        <v>91</v>
      </c>
      <c r="Q49" s="53">
        <v>100</v>
      </c>
      <c r="R49" s="54">
        <v>0</v>
      </c>
      <c r="S49" s="53">
        <v>0</v>
      </c>
      <c r="T49" s="55">
        <v>0</v>
      </c>
      <c r="U49" s="51">
        <v>0</v>
      </c>
      <c r="V49" s="52">
        <v>0</v>
      </c>
      <c r="W49" s="56">
        <v>0</v>
      </c>
      <c r="X49" s="28">
        <v>687</v>
      </c>
      <c r="Y49" s="29">
        <v>100</v>
      </c>
    </row>
    <row r="50" spans="1:26" s="31" customFormat="1" ht="15" customHeight="1" x14ac:dyDescent="0.2">
      <c r="A50" s="26" t="s">
        <v>53</v>
      </c>
      <c r="B50" s="32" t="s">
        <v>45</v>
      </c>
      <c r="C50" s="57">
        <v>306</v>
      </c>
      <c r="D50" s="68">
        <v>0</v>
      </c>
      <c r="E50" s="59">
        <v>0</v>
      </c>
      <c r="F50" s="58">
        <v>306</v>
      </c>
      <c r="G50" s="59">
        <v>100</v>
      </c>
      <c r="H50" s="58">
        <v>0</v>
      </c>
      <c r="I50" s="60">
        <v>0</v>
      </c>
      <c r="J50" s="62">
        <v>0</v>
      </c>
      <c r="K50" s="60">
        <v>0</v>
      </c>
      <c r="L50" s="62">
        <v>10</v>
      </c>
      <c r="M50" s="60">
        <v>3.3</v>
      </c>
      <c r="N50" s="62">
        <v>204</v>
      </c>
      <c r="O50" s="60">
        <v>66.7</v>
      </c>
      <c r="P50" s="62">
        <v>90</v>
      </c>
      <c r="Q50" s="60">
        <v>29.4</v>
      </c>
      <c r="R50" s="61">
        <v>0</v>
      </c>
      <c r="S50" s="60">
        <v>0</v>
      </c>
      <c r="T50" s="69" t="s">
        <v>91</v>
      </c>
      <c r="U50" s="59">
        <v>0.7</v>
      </c>
      <c r="V50" s="58">
        <v>0</v>
      </c>
      <c r="W50" s="64">
        <v>0</v>
      </c>
      <c r="X50" s="33">
        <v>1798</v>
      </c>
      <c r="Y50" s="34">
        <v>98.9</v>
      </c>
    </row>
    <row r="51" spans="1:26" s="31" customFormat="1" ht="15" customHeight="1" x14ac:dyDescent="0.2">
      <c r="A51" s="26" t="s">
        <v>53</v>
      </c>
      <c r="B51" s="35" t="s">
        <v>21</v>
      </c>
      <c r="C51" s="49">
        <v>167</v>
      </c>
      <c r="D51" s="52" t="s">
        <v>91</v>
      </c>
      <c r="E51" s="51">
        <v>1.2</v>
      </c>
      <c r="F51" s="52">
        <v>165</v>
      </c>
      <c r="G51" s="51">
        <v>98.8</v>
      </c>
      <c r="H51" s="52" t="s">
        <v>91</v>
      </c>
      <c r="I51" s="53">
        <v>1.2</v>
      </c>
      <c r="J51" s="66">
        <v>0</v>
      </c>
      <c r="K51" s="53">
        <v>0</v>
      </c>
      <c r="L51" s="54">
        <v>73</v>
      </c>
      <c r="M51" s="53">
        <v>44.2</v>
      </c>
      <c r="N51" s="54">
        <v>32</v>
      </c>
      <c r="O51" s="53">
        <v>19.399999999999999</v>
      </c>
      <c r="P51" s="54">
        <v>51</v>
      </c>
      <c r="Q51" s="53">
        <v>30.9</v>
      </c>
      <c r="R51" s="54" t="s">
        <v>91</v>
      </c>
      <c r="S51" s="53">
        <v>1.2</v>
      </c>
      <c r="T51" s="55">
        <v>5</v>
      </c>
      <c r="U51" s="51">
        <v>3</v>
      </c>
      <c r="V51" s="52">
        <v>11</v>
      </c>
      <c r="W51" s="56">
        <v>6.6</v>
      </c>
      <c r="X51" s="28">
        <v>8574</v>
      </c>
      <c r="Y51" s="29">
        <v>100</v>
      </c>
    </row>
    <row r="52" spans="1:26" s="31" customFormat="1" ht="15" customHeight="1" x14ac:dyDescent="0.2">
      <c r="A52" s="26" t="s">
        <v>53</v>
      </c>
      <c r="B52" s="32" t="s">
        <v>46</v>
      </c>
      <c r="C52" s="57">
        <v>14</v>
      </c>
      <c r="D52" s="58">
        <v>0</v>
      </c>
      <c r="E52" s="59">
        <v>0</v>
      </c>
      <c r="F52" s="58">
        <v>14</v>
      </c>
      <c r="G52" s="59">
        <v>100</v>
      </c>
      <c r="H52" s="58">
        <v>0</v>
      </c>
      <c r="I52" s="60">
        <v>0</v>
      </c>
      <c r="J52" s="62">
        <v>0</v>
      </c>
      <c r="K52" s="60">
        <v>0</v>
      </c>
      <c r="L52" s="61">
        <v>5</v>
      </c>
      <c r="M52" s="60">
        <v>35.700000000000003</v>
      </c>
      <c r="N52" s="62" t="s">
        <v>91</v>
      </c>
      <c r="O52" s="60">
        <v>14.3</v>
      </c>
      <c r="P52" s="62">
        <v>7</v>
      </c>
      <c r="Q52" s="60">
        <v>50</v>
      </c>
      <c r="R52" s="62">
        <v>0</v>
      </c>
      <c r="S52" s="60">
        <v>0</v>
      </c>
      <c r="T52" s="63">
        <v>0</v>
      </c>
      <c r="U52" s="59">
        <v>0</v>
      </c>
      <c r="V52" s="68">
        <v>0</v>
      </c>
      <c r="W52" s="64">
        <v>0</v>
      </c>
      <c r="X52" s="33">
        <v>990</v>
      </c>
      <c r="Y52" s="34">
        <v>99.9</v>
      </c>
    </row>
    <row r="53" spans="1:26" s="31" customFormat="1" ht="15" customHeight="1" x14ac:dyDescent="0.2">
      <c r="A53" s="26" t="s">
        <v>53</v>
      </c>
      <c r="B53" s="35" t="s">
        <v>47</v>
      </c>
      <c r="C53" s="49" t="s">
        <v>91</v>
      </c>
      <c r="D53" s="52">
        <v>0</v>
      </c>
      <c r="E53" s="51">
        <v>0</v>
      </c>
      <c r="F53" s="52" t="s">
        <v>91</v>
      </c>
      <c r="G53" s="51">
        <v>100</v>
      </c>
      <c r="H53" s="52">
        <v>0</v>
      </c>
      <c r="I53" s="53">
        <v>0</v>
      </c>
      <c r="J53" s="54">
        <v>0</v>
      </c>
      <c r="K53" s="53">
        <v>0</v>
      </c>
      <c r="L53" s="54">
        <v>0</v>
      </c>
      <c r="M53" s="53">
        <v>0</v>
      </c>
      <c r="N53" s="54">
        <v>0</v>
      </c>
      <c r="O53" s="53">
        <v>0</v>
      </c>
      <c r="P53" s="54" t="s">
        <v>91</v>
      </c>
      <c r="Q53" s="53">
        <v>100</v>
      </c>
      <c r="R53" s="54">
        <v>0</v>
      </c>
      <c r="S53" s="53">
        <v>0</v>
      </c>
      <c r="T53" s="55">
        <v>0</v>
      </c>
      <c r="U53" s="51">
        <v>0</v>
      </c>
      <c r="V53" s="52">
        <v>0</v>
      </c>
      <c r="W53" s="56">
        <v>0</v>
      </c>
      <c r="X53" s="28">
        <v>307</v>
      </c>
      <c r="Y53" s="29">
        <v>100</v>
      </c>
    </row>
    <row r="54" spans="1:26" s="31" customFormat="1" ht="15" customHeight="1" x14ac:dyDescent="0.2">
      <c r="A54" s="26" t="s">
        <v>53</v>
      </c>
      <c r="B54" s="32" t="s">
        <v>48</v>
      </c>
      <c r="C54" s="57">
        <v>35</v>
      </c>
      <c r="D54" s="58" t="s">
        <v>91</v>
      </c>
      <c r="E54" s="59">
        <v>2.9</v>
      </c>
      <c r="F54" s="58">
        <v>34</v>
      </c>
      <c r="G54" s="59">
        <v>97.1</v>
      </c>
      <c r="H54" s="58">
        <v>0</v>
      </c>
      <c r="I54" s="60">
        <v>0</v>
      </c>
      <c r="J54" s="62">
        <v>0</v>
      </c>
      <c r="K54" s="60">
        <v>0</v>
      </c>
      <c r="L54" s="61">
        <v>0</v>
      </c>
      <c r="M54" s="60">
        <v>0</v>
      </c>
      <c r="N54" s="62">
        <v>17</v>
      </c>
      <c r="O54" s="60">
        <v>50</v>
      </c>
      <c r="P54" s="62">
        <v>15</v>
      </c>
      <c r="Q54" s="60">
        <v>44.1</v>
      </c>
      <c r="R54" s="62">
        <v>0</v>
      </c>
      <c r="S54" s="60">
        <v>0</v>
      </c>
      <c r="T54" s="63" t="s">
        <v>91</v>
      </c>
      <c r="U54" s="59">
        <v>5.9</v>
      </c>
      <c r="V54" s="58">
        <v>0</v>
      </c>
      <c r="W54" s="64">
        <v>0</v>
      </c>
      <c r="X54" s="33">
        <v>1969</v>
      </c>
      <c r="Y54" s="34">
        <v>99.9</v>
      </c>
    </row>
    <row r="55" spans="1:26" s="31" customFormat="1" ht="15" customHeight="1" x14ac:dyDescent="0.2">
      <c r="A55" s="26" t="s">
        <v>53</v>
      </c>
      <c r="B55" s="35" t="s">
        <v>49</v>
      </c>
      <c r="C55" s="49">
        <v>600</v>
      </c>
      <c r="D55" s="52">
        <v>20</v>
      </c>
      <c r="E55" s="51">
        <v>3.3</v>
      </c>
      <c r="F55" s="52">
        <v>580</v>
      </c>
      <c r="G55" s="51">
        <v>96.7</v>
      </c>
      <c r="H55" s="52">
        <v>38</v>
      </c>
      <c r="I55" s="53">
        <v>6.6</v>
      </c>
      <c r="J55" s="54">
        <v>16</v>
      </c>
      <c r="K55" s="53">
        <v>2.8</v>
      </c>
      <c r="L55" s="54">
        <v>158</v>
      </c>
      <c r="M55" s="53">
        <v>27.2</v>
      </c>
      <c r="N55" s="54">
        <v>44</v>
      </c>
      <c r="O55" s="53">
        <v>7.6</v>
      </c>
      <c r="P55" s="54">
        <v>267</v>
      </c>
      <c r="Q55" s="53">
        <v>46</v>
      </c>
      <c r="R55" s="54">
        <v>6</v>
      </c>
      <c r="S55" s="53">
        <v>1</v>
      </c>
      <c r="T55" s="55">
        <v>51</v>
      </c>
      <c r="U55" s="51">
        <v>8.8000000000000007</v>
      </c>
      <c r="V55" s="52">
        <v>58</v>
      </c>
      <c r="W55" s="56">
        <v>9.6999999999999993</v>
      </c>
      <c r="X55" s="28">
        <v>2282</v>
      </c>
      <c r="Y55" s="29">
        <v>100</v>
      </c>
    </row>
    <row r="56" spans="1:26" s="31" customFormat="1" ht="15" customHeight="1" x14ac:dyDescent="0.2">
      <c r="A56" s="26" t="s">
        <v>53</v>
      </c>
      <c r="B56" s="32" t="s">
        <v>50</v>
      </c>
      <c r="C56" s="70">
        <v>8</v>
      </c>
      <c r="D56" s="58">
        <v>0</v>
      </c>
      <c r="E56" s="59">
        <v>0</v>
      </c>
      <c r="F56" s="68">
        <v>8</v>
      </c>
      <c r="G56" s="59">
        <v>100</v>
      </c>
      <c r="H56" s="58">
        <v>0</v>
      </c>
      <c r="I56" s="60">
        <v>0</v>
      </c>
      <c r="J56" s="62">
        <v>0</v>
      </c>
      <c r="K56" s="60">
        <v>0</v>
      </c>
      <c r="L56" s="62">
        <v>0</v>
      </c>
      <c r="M56" s="60">
        <v>0</v>
      </c>
      <c r="N56" s="62">
        <v>0</v>
      </c>
      <c r="O56" s="60">
        <v>0</v>
      </c>
      <c r="P56" s="61">
        <v>8</v>
      </c>
      <c r="Q56" s="60">
        <v>100</v>
      </c>
      <c r="R56" s="62">
        <v>0</v>
      </c>
      <c r="S56" s="60">
        <v>0</v>
      </c>
      <c r="T56" s="63">
        <v>0</v>
      </c>
      <c r="U56" s="59">
        <v>0</v>
      </c>
      <c r="V56" s="58">
        <v>0</v>
      </c>
      <c r="W56" s="64">
        <v>0</v>
      </c>
      <c r="X56" s="33">
        <v>730</v>
      </c>
      <c r="Y56" s="34">
        <v>100</v>
      </c>
    </row>
    <row r="57" spans="1:26" s="31" customFormat="1" ht="15" customHeight="1" x14ac:dyDescent="0.2">
      <c r="A57" s="26" t="s">
        <v>53</v>
      </c>
      <c r="B57" s="35" t="s">
        <v>22</v>
      </c>
      <c r="C57" s="49">
        <v>148</v>
      </c>
      <c r="D57" s="52">
        <v>0</v>
      </c>
      <c r="E57" s="51">
        <v>0</v>
      </c>
      <c r="F57" s="52">
        <v>148</v>
      </c>
      <c r="G57" s="51">
        <v>100</v>
      </c>
      <c r="H57" s="52">
        <v>5</v>
      </c>
      <c r="I57" s="53">
        <v>3.4</v>
      </c>
      <c r="J57" s="66">
        <v>0</v>
      </c>
      <c r="K57" s="53">
        <v>0</v>
      </c>
      <c r="L57" s="54">
        <v>10</v>
      </c>
      <c r="M57" s="53">
        <v>6.8</v>
      </c>
      <c r="N57" s="54">
        <v>81</v>
      </c>
      <c r="O57" s="53">
        <v>54.7</v>
      </c>
      <c r="P57" s="54">
        <v>49</v>
      </c>
      <c r="Q57" s="53">
        <v>33.1</v>
      </c>
      <c r="R57" s="54">
        <v>0</v>
      </c>
      <c r="S57" s="53">
        <v>0</v>
      </c>
      <c r="T57" s="55" t="s">
        <v>91</v>
      </c>
      <c r="U57" s="51">
        <v>2</v>
      </c>
      <c r="V57" s="52">
        <v>0</v>
      </c>
      <c r="W57" s="56">
        <v>0</v>
      </c>
      <c r="X57" s="28">
        <v>2244</v>
      </c>
      <c r="Y57" s="29">
        <v>99.6</v>
      </c>
    </row>
    <row r="58" spans="1:26" s="31" customFormat="1" ht="15" customHeight="1" thickBot="1" x14ac:dyDescent="0.25">
      <c r="A58" s="26" t="s">
        <v>53</v>
      </c>
      <c r="B58" s="36" t="s">
        <v>51</v>
      </c>
      <c r="C58" s="80" t="s">
        <v>91</v>
      </c>
      <c r="D58" s="71">
        <v>0</v>
      </c>
      <c r="E58" s="72">
        <v>0</v>
      </c>
      <c r="F58" s="71" t="s">
        <v>91</v>
      </c>
      <c r="G58" s="72">
        <v>100</v>
      </c>
      <c r="H58" s="73">
        <v>0</v>
      </c>
      <c r="I58" s="74">
        <v>0</v>
      </c>
      <c r="J58" s="75">
        <v>0</v>
      </c>
      <c r="K58" s="74">
        <v>0</v>
      </c>
      <c r="L58" s="76">
        <v>0</v>
      </c>
      <c r="M58" s="74">
        <v>0</v>
      </c>
      <c r="N58" s="75">
        <v>0</v>
      </c>
      <c r="O58" s="74">
        <v>0</v>
      </c>
      <c r="P58" s="75" t="s">
        <v>91</v>
      </c>
      <c r="Q58" s="74">
        <v>100</v>
      </c>
      <c r="R58" s="75">
        <v>0</v>
      </c>
      <c r="S58" s="74">
        <v>0</v>
      </c>
      <c r="T58" s="77">
        <v>0</v>
      </c>
      <c r="U58" s="72">
        <v>0</v>
      </c>
      <c r="V58" s="71">
        <v>0</v>
      </c>
      <c r="W58" s="78">
        <v>0</v>
      </c>
      <c r="X58" s="37">
        <v>360</v>
      </c>
      <c r="Y58" s="38">
        <v>100</v>
      </c>
    </row>
    <row r="59" spans="1:26" s="31" customFormat="1" ht="15" customHeight="1" x14ac:dyDescent="0.2">
      <c r="A59" s="26"/>
      <c r="B59" s="39"/>
      <c r="C59" s="40"/>
      <c r="D59" s="40"/>
      <c r="E59" s="40"/>
      <c r="F59" s="40"/>
      <c r="G59" s="40"/>
      <c r="H59" s="40"/>
      <c r="I59" s="40"/>
      <c r="J59" s="40"/>
      <c r="K59" s="40"/>
      <c r="L59" s="40"/>
      <c r="M59" s="40"/>
      <c r="N59" s="40"/>
      <c r="O59" s="40"/>
      <c r="P59" s="40"/>
      <c r="Q59" s="40"/>
      <c r="R59" s="40"/>
      <c r="S59" s="40"/>
      <c r="T59" s="40"/>
      <c r="U59" s="40"/>
      <c r="V59" s="41"/>
      <c r="W59" s="30"/>
      <c r="X59" s="40"/>
      <c r="Y59" s="40"/>
    </row>
    <row r="60" spans="1:26" s="31" customFormat="1" ht="15" customHeight="1" x14ac:dyDescent="0.2">
      <c r="A60" s="26"/>
      <c r="B60" s="39" t="s">
        <v>84</v>
      </c>
      <c r="C60" s="41"/>
      <c r="D60" s="41"/>
      <c r="E60" s="41"/>
      <c r="F60" s="41"/>
      <c r="G60" s="41"/>
      <c r="H60" s="40"/>
      <c r="I60" s="40"/>
      <c r="J60" s="40"/>
      <c r="K60" s="40"/>
      <c r="L60" s="40"/>
      <c r="M60" s="40"/>
      <c r="N60" s="40"/>
      <c r="O60" s="40"/>
      <c r="P60" s="40"/>
      <c r="Q60" s="40"/>
      <c r="R60" s="40"/>
      <c r="S60" s="40"/>
      <c r="T60" s="40"/>
      <c r="U60" s="40"/>
      <c r="V60" s="41"/>
      <c r="W60" s="41"/>
      <c r="X60" s="40"/>
      <c r="Y60" s="40"/>
      <c r="Z60" s="41"/>
    </row>
    <row r="61" spans="1:26" s="31" customFormat="1" ht="15" customHeight="1" x14ac:dyDescent="0.2">
      <c r="A61" s="26"/>
      <c r="B61" s="39" t="s">
        <v>85</v>
      </c>
      <c r="C61" s="41"/>
      <c r="D61" s="41"/>
      <c r="E61" s="41"/>
      <c r="F61" s="41"/>
      <c r="G61" s="41"/>
      <c r="H61" s="40"/>
      <c r="I61" s="40"/>
      <c r="J61" s="40"/>
      <c r="K61" s="40"/>
      <c r="L61" s="40"/>
      <c r="M61" s="40"/>
      <c r="N61" s="40"/>
      <c r="O61" s="40"/>
      <c r="P61" s="40"/>
      <c r="Q61" s="40"/>
      <c r="R61" s="40"/>
      <c r="S61" s="40"/>
      <c r="T61" s="40"/>
      <c r="U61" s="40"/>
      <c r="V61" s="41"/>
      <c r="W61" s="41"/>
      <c r="X61" s="40"/>
      <c r="Y61" s="40"/>
      <c r="Z61" s="41"/>
    </row>
    <row r="62" spans="1:26" s="31" customFormat="1" ht="15" customHeight="1" x14ac:dyDescent="0.2">
      <c r="A62" s="26"/>
      <c r="B62" s="103" t="s">
        <v>89</v>
      </c>
      <c r="C62" s="41"/>
      <c r="D62" s="41"/>
      <c r="E62" s="41"/>
      <c r="F62" s="41"/>
      <c r="G62" s="41"/>
      <c r="H62" s="40"/>
      <c r="I62" s="40"/>
      <c r="J62" s="40"/>
      <c r="K62" s="40"/>
      <c r="L62" s="40"/>
      <c r="M62" s="40"/>
      <c r="N62" s="40"/>
      <c r="O62" s="40"/>
      <c r="P62" s="40"/>
      <c r="Q62" s="40"/>
      <c r="R62" s="40"/>
      <c r="S62" s="40"/>
      <c r="T62" s="40"/>
      <c r="U62" s="40"/>
      <c r="V62" s="41"/>
      <c r="W62" s="41"/>
      <c r="X62" s="40"/>
      <c r="Y62" s="40"/>
      <c r="Z62" s="41"/>
    </row>
    <row r="63" spans="1:26" s="31" customFormat="1" ht="15" customHeight="1" x14ac:dyDescent="0.2">
      <c r="A63" s="26"/>
      <c r="B63" s="42" t="str">
        <f>CONCATENATE("NOTE: Table reads (for US Totals):  Of all ", C69," public school female students who received ", LOWER(A7), ", ",D69," (",TEXT(E7,"0.0"),"%) were students with disabilities served solely under Section 504 and ", F69," (",TEXT(G7,"0.0"),"%) were students without disabilities or with disabilities served under IDEA.")</f>
        <v>NOTE: Table reads (for US Totals):  Of all 11,961 public school female students who received expulsions without educational services, 160 (1.3%) were students with disabilities served solely under Section 504 and 11,801 (98.7%) were students without disabilities or with disabilities served under IDEA.</v>
      </c>
      <c r="C63" s="41"/>
      <c r="D63" s="41"/>
      <c r="E63" s="41"/>
      <c r="F63" s="41"/>
      <c r="G63" s="41"/>
      <c r="H63" s="40"/>
      <c r="I63" s="40"/>
      <c r="J63" s="40"/>
      <c r="K63" s="40"/>
      <c r="L63" s="40"/>
      <c r="M63" s="40"/>
      <c r="N63" s="40"/>
      <c r="O63" s="40"/>
      <c r="P63" s="40"/>
      <c r="Q63" s="40"/>
      <c r="R63" s="40"/>
      <c r="S63" s="40"/>
      <c r="T63" s="40"/>
      <c r="U63" s="40"/>
      <c r="V63" s="41"/>
      <c r="W63" s="30"/>
      <c r="X63" s="40"/>
      <c r="Y63" s="40"/>
      <c r="Z63" s="30"/>
    </row>
    <row r="64" spans="1:26" s="31" customFormat="1" ht="15" customHeight="1" x14ac:dyDescent="0.2">
      <c r="A64" s="26"/>
      <c r="B64" s="42" t="str">
        <f>CONCATENATE("            Table reads (for US Race/Ethnicity):  Of all ",F69," public school female students without disabilities or with disabilities served under IDEA who received ", LOWER(A7), ", ",H69," (",TEXT(I7,"0.0"),"%) were American Indian or Alaska Native.")</f>
        <v xml:space="preserve">            Table reads (for US Race/Ethnicity):  Of all 11,801 public school female students without disabilities or with disabilities served under IDEA who received expulsions without educational services, 283 (2.4%) were American Indian or Alaska Native.</v>
      </c>
      <c r="C64" s="41"/>
      <c r="D64" s="41"/>
      <c r="E64" s="41"/>
      <c r="F64" s="41"/>
      <c r="G64" s="41"/>
      <c r="H64" s="40"/>
      <c r="I64" s="40"/>
      <c r="J64" s="40"/>
      <c r="K64" s="40"/>
      <c r="L64" s="40"/>
      <c r="M64" s="40"/>
      <c r="N64" s="40"/>
      <c r="O64" s="40"/>
      <c r="P64" s="40"/>
      <c r="Q64" s="40"/>
      <c r="R64" s="40"/>
      <c r="S64" s="40"/>
      <c r="T64" s="40"/>
      <c r="U64" s="40"/>
      <c r="V64" s="41"/>
      <c r="W64" s="41"/>
      <c r="X64" s="40"/>
      <c r="Y64" s="40"/>
      <c r="Z64" s="41"/>
    </row>
    <row r="65" spans="1:26" s="31" customFormat="1" ht="15" customHeight="1" x14ac:dyDescent="0.2">
      <c r="A65" s="26"/>
      <c r="B65" s="42" t="s">
        <v>74</v>
      </c>
      <c r="C65" s="41"/>
      <c r="D65" s="41"/>
      <c r="E65" s="41"/>
      <c r="F65" s="41"/>
      <c r="G65" s="41"/>
      <c r="H65" s="40"/>
      <c r="I65" s="40"/>
      <c r="J65" s="40"/>
      <c r="K65" s="40"/>
      <c r="L65" s="40"/>
      <c r="M65" s="40"/>
      <c r="N65" s="40"/>
      <c r="O65" s="40"/>
      <c r="P65" s="40"/>
      <c r="Q65" s="40"/>
      <c r="R65" s="40"/>
      <c r="S65" s="40"/>
      <c r="T65" s="40"/>
      <c r="U65" s="40"/>
      <c r="V65" s="41"/>
      <c r="W65" s="41"/>
      <c r="X65" s="40"/>
      <c r="Y65" s="40"/>
    </row>
    <row r="66" spans="1:26" s="45" customFormat="1" ht="14.1" customHeight="1" x14ac:dyDescent="0.2">
      <c r="A66" s="48"/>
      <c r="B66" s="104" t="s">
        <v>90</v>
      </c>
      <c r="C66" s="31"/>
      <c r="D66" s="31"/>
      <c r="E66" s="43"/>
      <c r="F66" s="43"/>
      <c r="G66" s="43"/>
      <c r="H66" s="43"/>
      <c r="I66" s="43"/>
      <c r="J66" s="43"/>
      <c r="K66" s="44"/>
      <c r="L66" s="44"/>
      <c r="M66" s="44"/>
      <c r="N66" s="44"/>
      <c r="O66" s="44"/>
      <c r="P66" s="44"/>
      <c r="Q66" s="44"/>
      <c r="R66" s="44"/>
      <c r="S66" s="44"/>
      <c r="T66" s="44"/>
      <c r="U66" s="44"/>
      <c r="V66" s="44"/>
      <c r="W66" s="44"/>
      <c r="X66" s="44"/>
      <c r="Y66" s="43"/>
    </row>
    <row r="67" spans="1:26" ht="15" customHeight="1" x14ac:dyDescent="0.2">
      <c r="A67" s="48"/>
      <c r="B67" s="2"/>
      <c r="C67" s="83"/>
      <c r="D67" s="83"/>
      <c r="E67" s="83"/>
      <c r="F67" s="83"/>
      <c r="G67" s="83"/>
      <c r="V67" s="83"/>
      <c r="W67" s="84"/>
      <c r="Z67" s="84"/>
    </row>
    <row r="68" spans="1:26" ht="15" customHeight="1" x14ac:dyDescent="0.2">
      <c r="A68" s="48"/>
      <c r="B68" s="2"/>
      <c r="C68" s="83"/>
      <c r="D68" s="83"/>
      <c r="E68" s="83"/>
      <c r="F68" s="83"/>
      <c r="G68" s="83"/>
      <c r="V68" s="83"/>
      <c r="W68" s="84"/>
      <c r="Z68" s="84"/>
    </row>
    <row r="69" spans="1:26" s="100" customFormat="1" ht="15" customHeight="1" x14ac:dyDescent="0.2">
      <c r="B69" s="81"/>
      <c r="C69" s="82" t="str">
        <f>IF(ISTEXT(C7),LEFT(C7,3),TEXT(C7,"#,##0"))</f>
        <v>11,961</v>
      </c>
      <c r="D69" s="82" t="str">
        <f>IF(ISTEXT(D7),LEFT(D7,3),TEXT(D7,"#,##0"))</f>
        <v>160</v>
      </c>
      <c r="E69" s="82"/>
      <c r="F69" s="82" t="str">
        <f>IF(ISTEXT(F7),LEFT(F7,3),TEXT(F7,"#,##0"))</f>
        <v>11,801</v>
      </c>
      <c r="G69" s="82"/>
      <c r="H69" s="82" t="str">
        <f>IF(ISTEXT(H7),LEFT(H7,3),TEXT(H7,"#,##0"))</f>
        <v>283</v>
      </c>
      <c r="I69" s="101"/>
      <c r="J69" s="101"/>
      <c r="K69" s="101"/>
      <c r="L69" s="101"/>
      <c r="M69" s="101"/>
      <c r="N69" s="101"/>
      <c r="O69" s="101"/>
      <c r="P69" s="101"/>
      <c r="Q69" s="101"/>
      <c r="R69" s="101"/>
      <c r="S69" s="101"/>
      <c r="T69" s="101"/>
      <c r="U69" s="101"/>
      <c r="V69" s="82"/>
      <c r="W69" s="102"/>
      <c r="X69" s="101"/>
      <c r="Y69" s="101"/>
      <c r="Z69" s="102"/>
    </row>
    <row r="70" spans="1:26" ht="15" customHeight="1" x14ac:dyDescent="0.2">
      <c r="A70" s="48"/>
      <c r="B70" s="2"/>
      <c r="C70" s="83"/>
      <c r="D70" s="83"/>
      <c r="E70" s="83"/>
      <c r="F70" s="83"/>
      <c r="G70" s="83"/>
      <c r="V70" s="83"/>
      <c r="W70" s="84"/>
      <c r="Z70" s="84"/>
    </row>
    <row r="71" spans="1:26" ht="15" customHeight="1" x14ac:dyDescent="0.2">
      <c r="A71" s="48"/>
      <c r="B71" s="2"/>
      <c r="C71" s="83"/>
      <c r="D71" s="83"/>
      <c r="E71" s="83"/>
      <c r="F71" s="83"/>
      <c r="G71" s="83"/>
      <c r="V71" s="83"/>
      <c r="W71" s="84"/>
      <c r="Z71" s="84"/>
    </row>
    <row r="72" spans="1:26" ht="15" customHeight="1" x14ac:dyDescent="0.2">
      <c r="A72" s="48"/>
      <c r="B72" s="2"/>
      <c r="C72" s="83"/>
      <c r="D72" s="83"/>
      <c r="E72" s="83"/>
      <c r="F72" s="83"/>
      <c r="G72" s="83"/>
      <c r="V72" s="83"/>
      <c r="W72" s="84"/>
      <c r="Z72" s="84"/>
    </row>
    <row r="73" spans="1:26" ht="15" customHeight="1" x14ac:dyDescent="0.2">
      <c r="A73" s="48"/>
      <c r="B73" s="2"/>
      <c r="C73" s="83"/>
      <c r="D73" s="83"/>
      <c r="E73" s="83"/>
      <c r="F73" s="83"/>
      <c r="G73" s="83"/>
      <c r="V73" s="83"/>
      <c r="W73" s="84"/>
      <c r="Z73" s="84"/>
    </row>
    <row r="74" spans="1:26" ht="15" customHeight="1" x14ac:dyDescent="0.2">
      <c r="A74" s="48"/>
      <c r="B74" s="2"/>
      <c r="C74" s="83"/>
      <c r="D74" s="83"/>
      <c r="E74" s="83"/>
      <c r="F74" s="83"/>
      <c r="G74" s="83"/>
      <c r="V74" s="83"/>
      <c r="W74" s="84"/>
      <c r="Z74" s="84"/>
    </row>
    <row r="75" spans="1:26" ht="15" customHeight="1" x14ac:dyDescent="0.2">
      <c r="A75" s="48"/>
      <c r="B75" s="2"/>
      <c r="C75" s="83"/>
      <c r="D75" s="83"/>
      <c r="E75" s="83"/>
      <c r="F75" s="83"/>
      <c r="G75" s="83"/>
      <c r="V75" s="83"/>
      <c r="W75" s="84"/>
      <c r="Z75" s="84"/>
    </row>
    <row r="76" spans="1:26" ht="15" customHeight="1" x14ac:dyDescent="0.2">
      <c r="A76" s="48"/>
      <c r="B76" s="2"/>
      <c r="C76" s="83"/>
      <c r="D76" s="83"/>
      <c r="E76" s="83"/>
      <c r="F76" s="83"/>
      <c r="G76" s="83"/>
      <c r="V76" s="83"/>
      <c r="W76" s="84"/>
      <c r="Z76" s="84"/>
    </row>
    <row r="77" spans="1:26" ht="15" customHeight="1" x14ac:dyDescent="0.2">
      <c r="A77" s="48"/>
      <c r="B77" s="2"/>
      <c r="C77" s="83"/>
      <c r="D77" s="83"/>
      <c r="E77" s="83"/>
      <c r="F77" s="83"/>
      <c r="G77" s="83"/>
      <c r="V77" s="83"/>
      <c r="W77" s="84"/>
      <c r="Z77" s="84"/>
    </row>
    <row r="78" spans="1:26" ht="15" customHeight="1" x14ac:dyDescent="0.2">
      <c r="A78" s="48"/>
      <c r="B78" s="2"/>
      <c r="C78" s="83"/>
      <c r="D78" s="83"/>
      <c r="E78" s="83"/>
      <c r="F78" s="83"/>
      <c r="G78" s="83"/>
      <c r="V78" s="83"/>
      <c r="W78" s="84"/>
      <c r="Z78" s="84"/>
    </row>
    <row r="79" spans="1:26" ht="15" customHeight="1" x14ac:dyDescent="0.2">
      <c r="A79" s="48"/>
      <c r="B79" s="2"/>
      <c r="C79" s="83"/>
      <c r="D79" s="83"/>
      <c r="E79" s="83"/>
      <c r="F79" s="83"/>
      <c r="G79" s="83"/>
      <c r="V79" s="83"/>
      <c r="W79" s="84"/>
      <c r="Z79" s="84"/>
    </row>
    <row r="80" spans="1:26" ht="15" customHeight="1" x14ac:dyDescent="0.2">
      <c r="A80" s="48"/>
      <c r="B80" s="2"/>
      <c r="C80" s="83"/>
      <c r="D80" s="83"/>
      <c r="E80" s="83"/>
      <c r="F80" s="83"/>
      <c r="G80" s="83"/>
      <c r="V80" s="83"/>
      <c r="W80" s="84"/>
      <c r="Z80" s="84"/>
    </row>
    <row r="81" spans="1:26" ht="15" customHeight="1" x14ac:dyDescent="0.2">
      <c r="A81" s="48"/>
      <c r="B81" s="2"/>
      <c r="C81" s="83"/>
      <c r="D81" s="83"/>
      <c r="E81" s="83"/>
      <c r="F81" s="83"/>
      <c r="G81" s="83"/>
      <c r="V81" s="83"/>
      <c r="W81" s="84"/>
      <c r="Z81" s="84"/>
    </row>
    <row r="82" spans="1:26" ht="15" customHeight="1" x14ac:dyDescent="0.2">
      <c r="A82" s="48"/>
      <c r="B82" s="2"/>
      <c r="C82" s="83"/>
      <c r="D82" s="83"/>
      <c r="E82" s="83"/>
      <c r="F82" s="83"/>
      <c r="G82" s="83"/>
      <c r="V82" s="83"/>
      <c r="W82" s="84"/>
      <c r="Z82" s="84"/>
    </row>
    <row r="83" spans="1:26" ht="15" customHeight="1" x14ac:dyDescent="0.2">
      <c r="A83" s="48"/>
      <c r="B83" s="2"/>
      <c r="C83" s="83"/>
      <c r="D83" s="83"/>
      <c r="E83" s="83"/>
      <c r="F83" s="83"/>
      <c r="G83" s="83"/>
      <c r="V83" s="83"/>
      <c r="W83" s="84"/>
      <c r="Z83" s="84"/>
    </row>
    <row r="84" spans="1:26" ht="15" customHeight="1" x14ac:dyDescent="0.2">
      <c r="A84" s="48"/>
      <c r="B84" s="2"/>
      <c r="C84" s="83"/>
      <c r="D84" s="83"/>
      <c r="E84" s="83"/>
      <c r="F84" s="83"/>
      <c r="G84" s="83"/>
      <c r="V84" s="83"/>
      <c r="W84" s="84"/>
      <c r="Z84" s="84"/>
    </row>
    <row r="85" spans="1:26" ht="15" customHeight="1" x14ac:dyDescent="0.2">
      <c r="A85" s="48"/>
      <c r="B85" s="2"/>
      <c r="C85" s="83"/>
      <c r="D85" s="83"/>
      <c r="E85" s="83"/>
      <c r="F85" s="83"/>
      <c r="G85" s="83"/>
      <c r="V85" s="83"/>
      <c r="W85" s="84"/>
      <c r="Z85" s="84"/>
    </row>
    <row r="86" spans="1:26" ht="15" customHeight="1" x14ac:dyDescent="0.2">
      <c r="A86" s="48"/>
      <c r="B86" s="2"/>
      <c r="C86" s="83"/>
      <c r="D86" s="83"/>
      <c r="E86" s="83"/>
      <c r="F86" s="83"/>
      <c r="G86" s="83"/>
      <c r="V86" s="83"/>
      <c r="W86" s="84"/>
      <c r="Z86" s="84"/>
    </row>
    <row r="87" spans="1:26" ht="15" customHeight="1" x14ac:dyDescent="0.2">
      <c r="A87" s="48"/>
      <c r="B87" s="2"/>
      <c r="C87" s="83"/>
      <c r="D87" s="83"/>
      <c r="E87" s="83"/>
      <c r="F87" s="83"/>
      <c r="G87" s="83"/>
      <c r="V87" s="83"/>
      <c r="W87" s="84"/>
      <c r="Z87" s="84"/>
    </row>
    <row r="88" spans="1:26" ht="15" customHeight="1" x14ac:dyDescent="0.2">
      <c r="A88" s="48"/>
      <c r="B88" s="2"/>
      <c r="C88" s="83"/>
      <c r="D88" s="83"/>
      <c r="E88" s="83"/>
      <c r="F88" s="83"/>
      <c r="G88" s="83"/>
      <c r="V88" s="83"/>
      <c r="W88" s="84"/>
      <c r="Z88" s="84"/>
    </row>
    <row r="89" spans="1:26" ht="15" customHeight="1" x14ac:dyDescent="0.2">
      <c r="A89" s="48"/>
      <c r="B89" s="2"/>
      <c r="C89" s="83"/>
      <c r="D89" s="83"/>
      <c r="E89" s="83"/>
      <c r="F89" s="83"/>
      <c r="G89" s="83"/>
      <c r="V89" s="83"/>
      <c r="W89" s="84"/>
      <c r="Z89" s="84"/>
    </row>
    <row r="90" spans="1:26" ht="15" customHeight="1" x14ac:dyDescent="0.2">
      <c r="A90" s="48"/>
      <c r="B90" s="2"/>
      <c r="C90" s="83"/>
      <c r="D90" s="83"/>
      <c r="E90" s="83"/>
      <c r="F90" s="83"/>
      <c r="G90" s="83"/>
      <c r="V90" s="83"/>
      <c r="W90" s="84"/>
      <c r="Z90" s="84"/>
    </row>
    <row r="91" spans="1:26" ht="15" customHeight="1" x14ac:dyDescent="0.2">
      <c r="A91" s="48"/>
      <c r="B91" s="2"/>
      <c r="C91" s="83"/>
      <c r="D91" s="83"/>
      <c r="E91" s="83"/>
      <c r="F91" s="83"/>
      <c r="G91" s="83"/>
      <c r="V91" s="83"/>
      <c r="W91" s="84"/>
      <c r="Z91" s="84"/>
    </row>
  </sheetData>
  <mergeCells count="15">
    <mergeCell ref="B4:B5"/>
    <mergeCell ref="C4:C6"/>
    <mergeCell ref="D4:E5"/>
    <mergeCell ref="F4:G5"/>
    <mergeCell ref="H4:U4"/>
    <mergeCell ref="X4:X5"/>
    <mergeCell ref="Y4:Y5"/>
    <mergeCell ref="H5:I5"/>
    <mergeCell ref="J5:K5"/>
    <mergeCell ref="L5:M5"/>
    <mergeCell ref="N5:O5"/>
    <mergeCell ref="P5:Q5"/>
    <mergeCell ref="R5:S5"/>
    <mergeCell ref="T5:U5"/>
    <mergeCell ref="V4:W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3</vt:i4>
      </vt:variant>
    </vt:vector>
  </HeadingPairs>
  <TitlesOfParts>
    <vt:vector size="12" baseType="lpstr">
      <vt:lpstr>SCH_366_Total</vt:lpstr>
      <vt:lpstr>SCH_366_Male</vt:lpstr>
      <vt:lpstr>SCH_366_Female</vt:lpstr>
      <vt:lpstr>SCH_356_Total</vt:lpstr>
      <vt:lpstr>SCH_356_Male</vt:lpstr>
      <vt:lpstr>SCH_356_Female</vt:lpstr>
      <vt:lpstr>SCH_3T6_Total</vt:lpstr>
      <vt:lpstr>SCH_3T6_Male</vt:lpstr>
      <vt:lpstr>SCH_3T6_Female</vt:lpstr>
      <vt:lpstr>SCH_366_Female</vt:lpstr>
      <vt:lpstr>SCH_366_Male</vt:lpstr>
      <vt:lpstr>SCH_366_Total</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Victor Bandeira de Mello</dc:creator>
  <cp:lastModifiedBy>Hector Tello</cp:lastModifiedBy>
  <cp:lastPrinted>2015-07-10T21:01:24Z</cp:lastPrinted>
  <dcterms:created xsi:type="dcterms:W3CDTF">2014-09-05T20:10:01Z</dcterms:created>
  <dcterms:modified xsi:type="dcterms:W3CDTF">2017-09-01T20:28:24Z</dcterms:modified>
</cp:coreProperties>
</file>